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CSU\"/>
    </mc:Choice>
  </mc:AlternateContent>
  <xr:revisionPtr revIDLastSave="0" documentId="13_ncr:1_{ADACB024-0BE1-4AF3-94F0-A8CB6FCAC47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WCSU-Fall-2021" sheetId="1" r:id="rId1"/>
  </sheets>
  <definedNames>
    <definedName name="_xlnm.Print_Area" localSheetId="0">'WCSU-Fall-2021'!$A$1:$AV$39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3" i="1" l="1"/>
  <c r="AR33" i="1"/>
  <c r="AT33" i="1"/>
  <c r="AT37" i="1"/>
  <c r="Y28" i="1"/>
  <c r="Y27" i="1"/>
  <c r="E7" i="1"/>
  <c r="E18" i="1"/>
  <c r="E29" i="1"/>
  <c r="E11" i="1"/>
  <c r="E22" i="1"/>
  <c r="E33" i="1"/>
  <c r="E34" i="1"/>
  <c r="AT39" i="1"/>
  <c r="W22" i="1"/>
  <c r="AB21" i="1"/>
  <c r="AB13" i="1"/>
  <c r="AB14" i="1"/>
  <c r="AB15" i="1"/>
  <c r="AB16" i="1"/>
  <c r="AB17" i="1"/>
  <c r="AB19" i="1"/>
  <c r="AB20" i="1"/>
  <c r="AB12" i="1"/>
  <c r="AB18" i="1"/>
  <c r="AB22" i="1"/>
  <c r="M16" i="1"/>
  <c r="AG6" i="1"/>
  <c r="AG5" i="1"/>
  <c r="Y22" i="1"/>
  <c r="AA22" i="1"/>
  <c r="AB9" i="1"/>
  <c r="AB10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J35" i="1"/>
  <c r="AT14" i="1"/>
  <c r="AT15" i="1"/>
  <c r="AS16" i="1"/>
  <c r="AR16" i="1"/>
  <c r="AT36" i="1"/>
  <c r="AU36" i="1"/>
  <c r="AT32" i="1"/>
  <c r="AU32" i="1"/>
  <c r="AT31" i="1"/>
  <c r="AU31" i="1"/>
  <c r="AK11" i="1"/>
  <c r="AM11" i="1"/>
  <c r="AK26" i="1"/>
  <c r="AM19" i="1"/>
  <c r="AN19" i="1"/>
  <c r="AN11" i="1"/>
  <c r="AN20" i="1"/>
  <c r="AL11" i="1"/>
  <c r="AL19" i="1"/>
  <c r="AL20" i="1"/>
  <c r="D18" i="1"/>
  <c r="D22" i="1"/>
  <c r="D7" i="1"/>
  <c r="D11" i="1"/>
  <c r="AS37" i="1"/>
  <c r="Q34" i="1"/>
  <c r="Q37" i="1"/>
  <c r="P34" i="1"/>
  <c r="P37" i="1"/>
  <c r="Z34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R37" i="1"/>
  <c r="Y29" i="1"/>
  <c r="F31" i="1"/>
  <c r="D33" i="1"/>
  <c r="F27" i="1"/>
  <c r="E23" i="1"/>
  <c r="F23" i="1"/>
  <c r="F32" i="1"/>
  <c r="D23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F29" i="1"/>
  <c r="F34" i="1"/>
  <c r="F12" i="1"/>
</calcChain>
</file>

<file path=xl/sharedStrings.xml><?xml version="1.0" encoding="utf-8"?>
<sst xmlns="http://schemas.openxmlformats.org/spreadsheetml/2006/main" count="280" uniqueCount="195">
  <si>
    <t>CIP 2 digit</t>
  </si>
  <si>
    <t>Program</t>
  </si>
  <si>
    <t>Undergraduate</t>
  </si>
  <si>
    <t>Graduate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</si>
  <si>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</si>
  <si>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</si>
  <si>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</si>
  <si>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</si>
  <si>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</si>
  <si>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</si>
  <si>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</si>
  <si>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</si>
  <si>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</si>
  <si>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</si>
  <si>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</si>
  <si>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</si>
  <si>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</si>
  <si>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</si>
  <si>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</si>
  <si>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</si>
  <si>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</si>
  <si>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</si>
  <si>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</si>
  <si>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</si>
  <si>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</si>
  <si>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</si>
  <si>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</si>
  <si>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</si>
  <si>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</si>
  <si>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</si>
  <si>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</si>
  <si>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</si>
  <si>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</si>
  <si>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</si>
  <si>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</si>
  <si>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</si>
  <si>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</si>
  <si>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</si>
  <si>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</si>
  <si>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</si>
  <si>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</si>
  <si>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</si>
  <si>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</si>
  <si>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</si>
  <si>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</si>
  <si>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</si>
  <si>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</si>
  <si>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</si>
  <si>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</si>
  <si>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</si>
  <si>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</si>
  <si>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</si>
  <si>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</si>
  <si>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</si>
  <si>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</si>
  <si>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</si>
  <si>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</si>
  <si>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</si>
  <si>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</si>
  <si>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</si>
  <si>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</si>
  <si>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</si>
  <si>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</si>
  <si>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</si>
  <si>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</si>
  <si>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</si>
  <si>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</si>
  <si>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</si>
  <si>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</si>
  <si>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</si>
  <si>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</si>
  <si>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</si>
  <si>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</si>
  <si>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</si>
  <si>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</si>
  <si>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</si>
  <si>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</si>
  <si>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</si>
  <si>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</si>
  <si>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</si>
  <si>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</si>
  <si>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</si>
  <si>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</si>
  <si>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</si>
  <si>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</si>
  <si>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</si>
  <si>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</si>
  <si>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</si>
  <si>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</si>
  <si>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</si>
  <si>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</si>
  <si>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</si>
  <si>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</si>
  <si>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</si>
  <si>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</si>
  <si>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</si>
  <si>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</si>
  <si>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</si>
  <si>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</si>
  <si>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</si>
  <si>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</si>
  <si>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</si>
  <si>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</si>
  <si>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</si>
  <si>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</si>
  <si>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</si>
  <si>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</si>
  <si>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</si>
  <si>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</si>
  <si>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</si>
  <si>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</si>
  <si>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</si>
  <si>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</si>
  <si>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</si>
  <si>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</si>
  <si>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</si>
  <si>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</si>
  <si>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</si>
  <si>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</si>
  <si>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</si>
  <si>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</si>
  <si>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</si>
  <si>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</si>
  <si>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</si>
  <si>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</si>
  <si>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</si>
  <si>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</si>
  <si>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</si>
  <si>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</si>
  <si>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</si>
  <si>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</si>
  <si>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</si>
  <si>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</si>
  <si>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</si>
  <si>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</si>
  <si>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</si>
  <si>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</si>
  <si>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</si>
  <si>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</si>
  <si>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</si>
  <si>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</si>
  <si>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</si>
  <si>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</si>
  <si>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</si>
  <si>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</si>
  <si>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</si>
  <si>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</si>
  <si>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</si>
  <si>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</si>
  <si>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</si>
  <si>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</si>
  <si>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</si>
  <si>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</si>
  <si>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</si>
  <si>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</si>
  <si>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</si>
  <si>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</si>
  <si>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</si>
  <si>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</si>
  <si>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</si>
  <si>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</si>
  <si>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</si>
  <si>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</si>
  <si>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</si>
  <si>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</si>
  <si>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</si>
  <si>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</si>
  <si>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</si>
  <si>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</si>
  <si>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</si>
  <si>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Check Page 1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</si>
  <si>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</si>
  <si>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</si>
  <si>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</si>
  <si>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</si>
  <si>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</si>
  <si>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</si>
  <si>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</si>
  <si>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</si>
  <si>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</si>
  <si>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</si>
  <si>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</si>
  <si>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 xml:space="preserve">First Time Freshman SAT Scores and Class Rank </t>
  </si>
  <si>
    <t>Total Disabilities</t>
  </si>
  <si>
    <t>Continuous</t>
  </si>
  <si>
    <r>
      <t>WCSU Summer Session 2021:</t>
    </r>
    <r>
      <rPr>
        <sz val="14"/>
        <color theme="1"/>
        <rFont val="Calibri"/>
        <family val="2"/>
        <scheme val="minor"/>
      </rPr>
      <t xml:space="preserve">  Complete on Fall Report</t>
    </r>
  </si>
  <si>
    <r>
      <rPr>
        <b/>
        <sz val="14"/>
        <color indexed="8"/>
        <rFont val="Calibri"/>
        <family val="2"/>
      </rPr>
      <t>WCSU Faculty Report, Fall 2021</t>
    </r>
    <r>
      <rPr>
        <b/>
        <sz val="14"/>
        <color indexed="10"/>
        <rFont val="Calibri"/>
        <family val="2"/>
      </rPr>
      <t xml:space="preserve"> (as of Nov 1. payroll)</t>
    </r>
  </si>
  <si>
    <t>WCSU Students With Disabilities, Fall 2021</t>
  </si>
  <si>
    <t xml:space="preserve">WCSU Enrollment in Education, Fall 2021 (CIP CODE 13) </t>
  </si>
  <si>
    <t>WCSU Enrollment by Program, Fall 2021</t>
  </si>
  <si>
    <t>New WCSU Applications for Undergraduate Admission, Fall 2021</t>
  </si>
  <si>
    <t>WCSU Enrollment by Student Level and Residency, Fall 2021</t>
  </si>
  <si>
    <t>Census date: September 16, 2021</t>
  </si>
  <si>
    <t>Teacher Preparation / Certification Programs</t>
  </si>
  <si>
    <t>Page 1 enrollments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</si>
</sst>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2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9" fontId="17" fillId="2" borderId="3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/>
    <xf numFmtId="0" fontId="28" fillId="0" borderId="0" xfId="0" applyNumberFormat="1" applyFont="1" applyFill="1" applyBorder="1"/>
    <xf numFmtId="0" fontId="17" fillId="0" borderId="0" xfId="0" applyFont="1" applyBorder="1" applyAlignment="1">
      <alignment horizontal="right"/>
    </xf>
    <xf numFmtId="0" fontId="28" fillId="0" borderId="0" xfId="0" applyFont="1" applyBorder="1"/>
    <xf numFmtId="0" fontId="17" fillId="0" borderId="0" xfId="0" applyFont="1" applyAlignment="1">
      <alignment horizontal="right" indent="1"/>
    </xf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0" fontId="17" fillId="0" borderId="7" xfId="0" applyFont="1" applyBorder="1"/>
    <xf numFmtId="0" fontId="18" fillId="0" borderId="7" xfId="0" applyFont="1" applyBorder="1"/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indent="1"/>
    </xf>
    <xf numFmtId="2" fontId="17" fillId="0" borderId="1" xfId="0" applyNumberFormat="1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right" indent="1"/>
    </xf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3" fontId="17" fillId="2" borderId="7" xfId="0" applyNumberFormat="1" applyFont="1" applyFill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3" borderId="0" xfId="0" applyNumberFormat="1" applyFont="1" applyFill="1" applyBorder="1"/>
    <xf numFmtId="0" fontId="7" fillId="3" borderId="0" xfId="0" applyFont="1" applyFill="1"/>
    <xf numFmtId="0" fontId="21" fillId="0" borderId="1" xfId="0" applyFont="1" applyFill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Fill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3" fontId="21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Border="1" applyAlignment="1">
      <alignment horizontal="left"/>
    </xf>
    <xf numFmtId="0" fontId="2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17" fillId="3" borderId="0" xfId="0" applyFont="1" applyFill="1" applyBorder="1"/>
    <xf numFmtId="0" fontId="19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7" fillId="0" borderId="7" xfId="0" applyFont="1" applyBorder="1" applyAlignment="1"/>
    <xf numFmtId="3" fontId="18" fillId="2" borderId="1" xfId="0" applyNumberFormat="1" applyFont="1" applyFill="1" applyBorder="1" applyAlignment="1">
      <alignment horizontal="right" indent="1"/>
    </xf>
    <xf numFmtId="0" fontId="40" fillId="0" borderId="0" xfId="0" applyFont="1"/>
    <xf numFmtId="0" fontId="39" fillId="3" borderId="0" xfId="0" applyFont="1" applyFill="1" applyBorder="1" applyAlignment="1">
      <alignment horizontal="left" indent="1"/>
    </xf>
    <xf numFmtId="0" fontId="39" fillId="3" borderId="0" xfId="0" applyFont="1" applyFill="1" applyBorder="1"/>
    <xf numFmtId="0" fontId="40" fillId="3" borderId="0" xfId="0" applyFont="1" applyFill="1" applyBorder="1"/>
    <xf numFmtId="0" fontId="38" fillId="3" borderId="0" xfId="0" applyFont="1" applyFill="1" applyBorder="1"/>
    <xf numFmtId="0" fontId="39" fillId="3" borderId="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left" indent="1"/>
    </xf>
    <xf numFmtId="0" fontId="38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3" fontId="38" fillId="3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0" fontId="39" fillId="0" borderId="0" xfId="0" applyFont="1"/>
    <xf numFmtId="0" fontId="21" fillId="3" borderId="0" xfId="0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6" fillId="3" borderId="0" xfId="0" applyFont="1" applyFill="1"/>
    <xf numFmtId="0" fontId="9" fillId="3" borderId="0" xfId="0" applyFont="1" applyFill="1"/>
    <xf numFmtId="0" fontId="34" fillId="3" borderId="0" xfId="0" applyFont="1" applyFill="1"/>
    <xf numFmtId="0" fontId="33" fillId="3" borderId="0" xfId="0" applyFont="1" applyFill="1"/>
    <xf numFmtId="0" fontId="22" fillId="3" borderId="0" xfId="0" applyFont="1" applyFill="1"/>
    <xf numFmtId="0" fontId="25" fillId="3" borderId="0" xfId="0" applyFont="1" applyFill="1"/>
    <xf numFmtId="0" fontId="18" fillId="3" borderId="0" xfId="0" applyFont="1" applyFill="1" applyBorder="1" applyAlignment="1">
      <alignment horizontal="centerContinuous"/>
    </xf>
    <xf numFmtId="0" fontId="19" fillId="3" borderId="0" xfId="0" applyFont="1" applyFill="1" applyBorder="1" applyAlignment="1">
      <alignment horizontal="center"/>
    </xf>
    <xf numFmtId="0" fontId="17" fillId="3" borderId="7" xfId="0" applyFont="1" applyFill="1" applyBorder="1"/>
    <xf numFmtId="0" fontId="17" fillId="3" borderId="6" xfId="0" applyFont="1" applyFill="1" applyBorder="1" applyAlignment="1"/>
    <xf numFmtId="0" fontId="17" fillId="3" borderId="7" xfId="0" applyFont="1" applyFill="1" applyBorder="1" applyAlignment="1">
      <alignment horizontal="center"/>
    </xf>
    <xf numFmtId="0" fontId="17" fillId="3" borderId="6" xfId="0" applyFont="1" applyFill="1" applyBorder="1"/>
    <xf numFmtId="0" fontId="18" fillId="3" borderId="6" xfId="0" applyFont="1" applyFill="1" applyBorder="1" applyAlignment="1">
      <alignment horizontal="left"/>
    </xf>
    <xf numFmtId="0" fontId="18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40" fillId="3" borderId="0" xfId="0" applyFont="1" applyFill="1" applyAlignment="1">
      <alignment horizontal="left" indent="1"/>
    </xf>
    <xf numFmtId="0" fontId="39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17" fillId="3" borderId="6" xfId="0" applyFont="1" applyFill="1" applyBorder="1" applyAlignment="1">
      <alignment horizontal="right" indent="1"/>
    </xf>
    <xf numFmtId="2" fontId="17" fillId="3" borderId="6" xfId="0" applyNumberFormat="1" applyFont="1" applyFill="1" applyBorder="1" applyAlignment="1">
      <alignment horizontal="right" indent="1"/>
    </xf>
    <xf numFmtId="0" fontId="21" fillId="3" borderId="0" xfId="0" applyFont="1" applyFill="1"/>
    <xf numFmtId="0" fontId="1" fillId="3" borderId="0" xfId="0" applyFont="1" applyFill="1"/>
    <xf numFmtId="0" fontId="40" fillId="3" borderId="0" xfId="0" applyFont="1" applyFill="1"/>
    <xf numFmtId="0" fontId="18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8" fillId="3" borderId="3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0" borderId="12" xfId="0" applyFont="1" applyBorder="1"/>
    <xf numFmtId="2" fontId="17" fillId="3" borderId="0" xfId="0" applyNumberFormat="1" applyFont="1" applyFill="1"/>
    <xf numFmtId="0" fontId="27" fillId="3" borderId="0" xfId="0" applyFont="1" applyFill="1"/>
    <xf numFmtId="2" fontId="18" fillId="3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 indent="1"/>
    </xf>
    <xf numFmtId="0" fontId="18" fillId="3" borderId="5" xfId="0" applyFont="1" applyFill="1" applyBorder="1" applyAlignment="1">
      <alignment horizontal="left" indent="1"/>
    </xf>
    <xf numFmtId="0" fontId="18" fillId="3" borderId="6" xfId="0" applyFont="1" applyFill="1" applyBorder="1"/>
    <xf numFmtId="0" fontId="18" fillId="3" borderId="7" xfId="0" applyFont="1" applyFill="1" applyBorder="1"/>
    <xf numFmtId="0" fontId="24" fillId="3" borderId="0" xfId="0" applyFont="1" applyFill="1"/>
    <xf numFmtId="0" fontId="24" fillId="3" borderId="0" xfId="0" applyFont="1" applyFill="1" applyAlignment="1">
      <alignment horizontal="right" indent="1"/>
    </xf>
    <xf numFmtId="0" fontId="31" fillId="3" borderId="0" xfId="0" applyFont="1" applyFill="1"/>
    <xf numFmtId="0" fontId="17" fillId="0" borderId="6" xfId="0" applyFont="1" applyBorder="1" applyAlignment="1">
      <alignment horizontal="left"/>
    </xf>
    <xf numFmtId="0" fontId="18" fillId="0" borderId="6" xfId="0" applyFont="1" applyBorder="1" applyAlignment="1"/>
    <xf numFmtId="3" fontId="17" fillId="0" borderId="6" xfId="0" applyNumberFormat="1" applyFont="1" applyBorder="1" applyAlignment="1">
      <alignment horizontal="center"/>
    </xf>
    <xf numFmtId="0" fontId="17" fillId="3" borderId="9" xfId="0" applyFont="1" applyFill="1" applyBorder="1"/>
    <xf numFmtId="0" fontId="17" fillId="3" borderId="9" xfId="0" applyFont="1" applyFill="1" applyBorder="1" applyAlignment="1">
      <alignment horizontal="right" indent="1"/>
    </xf>
    <xf numFmtId="165" fontId="17" fillId="3" borderId="9" xfId="0" applyNumberFormat="1" applyFont="1" applyFill="1" applyBorder="1" applyAlignment="1">
      <alignment horizontal="right"/>
    </xf>
    <xf numFmtId="0" fontId="18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3" fontId="17" fillId="3" borderId="15" xfId="0" applyNumberFormat="1" applyFont="1" applyFill="1" applyBorder="1" applyAlignment="1">
      <alignment horizontal="right" indent="1"/>
    </xf>
    <xf numFmtId="165" fontId="17" fillId="3" borderId="1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 indent="2"/>
    </xf>
    <xf numFmtId="0" fontId="6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28" fillId="3" borderId="0" xfId="0" applyFont="1" applyFill="1"/>
    <xf numFmtId="0" fontId="28" fillId="3" borderId="0" xfId="0" applyFont="1" applyFill="1" applyBorder="1"/>
    <xf numFmtId="0" fontId="17" fillId="3" borderId="0" xfId="0" applyFont="1" applyFill="1" applyBorder="1" applyAlignment="1">
      <alignment horizontal="right"/>
    </xf>
    <xf numFmtId="3" fontId="25" fillId="3" borderId="0" xfId="0" applyNumberFormat="1" applyFont="1" applyFill="1"/>
    <xf numFmtId="0" fontId="25" fillId="3" borderId="0" xfId="0" applyFont="1" applyFill="1" applyAlignment="1">
      <alignment horizontal="right" indent="1"/>
    </xf>
    <xf numFmtId="3" fontId="22" fillId="3" borderId="0" xfId="0" applyNumberFormat="1" applyFont="1" applyFill="1" applyAlignment="1">
      <alignment horizontal="right" indent="1"/>
    </xf>
    <xf numFmtId="0" fontId="5" fillId="3" borderId="0" xfId="0" applyFont="1" applyFill="1"/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3" fillId="3" borderId="0" xfId="0" applyFont="1" applyFill="1" applyAlignment="1">
      <alignment horizontal="right" indent="1"/>
    </xf>
    <xf numFmtId="0" fontId="35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indent="1"/>
    </xf>
    <xf numFmtId="0" fontId="17" fillId="3" borderId="0" xfId="0" applyFont="1" applyFill="1" applyBorder="1" applyAlignment="1">
      <alignment horizontal="center"/>
    </xf>
    <xf numFmtId="0" fontId="17" fillId="3" borderId="0" xfId="0" quotePrefix="1" applyFont="1" applyFill="1" applyAlignment="1">
      <alignment horizontal="right" indent="1"/>
    </xf>
    <xf numFmtId="0" fontId="18" fillId="3" borderId="7" xfId="0" applyFont="1" applyFill="1" applyBorder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 indent="1"/>
    </xf>
    <xf numFmtId="0" fontId="18" fillId="3" borderId="0" xfId="0" applyFont="1" applyFill="1" applyBorder="1" applyAlignment="1">
      <alignment horizontal="right" indent="1"/>
    </xf>
    <xf numFmtId="0" fontId="23" fillId="3" borderId="0" xfId="0" applyFont="1" applyFill="1" applyBorder="1" applyAlignment="1">
      <alignment horizontal="right" indent="1"/>
    </xf>
    <xf numFmtId="0" fontId="12" fillId="0" borderId="7" xfId="0" applyFont="1" applyBorder="1"/>
    <xf numFmtId="3" fontId="17" fillId="3" borderId="0" xfId="0" applyNumberFormat="1" applyFont="1" applyFill="1"/>
    <xf numFmtId="0" fontId="17" fillId="3" borderId="0" xfId="0" applyFont="1" applyFill="1" applyBorder="1" applyAlignment="1">
      <alignment horizontal="right" indent="1"/>
    </xf>
    <xf numFmtId="0" fontId="17" fillId="3" borderId="1" xfId="0" applyFont="1" applyFill="1" applyBorder="1" applyAlignment="1">
      <alignment horizontal="right" indent="1"/>
    </xf>
    <xf numFmtId="0" fontId="17" fillId="3" borderId="6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7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21" fillId="3" borderId="0" xfId="0" applyFont="1" applyFill="1" applyBorder="1" applyAlignment="1"/>
    <xf numFmtId="3" fontId="3" fillId="3" borderId="7" xfId="0" applyNumberFormat="1" applyFont="1" applyFill="1" applyBorder="1"/>
    <xf numFmtId="0" fontId="3" fillId="3" borderId="7" xfId="0" applyFont="1" applyFill="1" applyBorder="1"/>
    <xf numFmtId="0" fontId="3" fillId="3" borderId="12" xfId="0" applyFont="1" applyFill="1" applyBorder="1"/>
    <xf numFmtId="0" fontId="18" fillId="3" borderId="13" xfId="0" applyFont="1" applyFill="1" applyBorder="1"/>
    <xf numFmtId="0" fontId="17" fillId="3" borderId="13" xfId="0" applyFont="1" applyFill="1" applyBorder="1"/>
    <xf numFmtId="0" fontId="3" fillId="3" borderId="13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/>
    <xf numFmtId="0" fontId="5" fillId="3" borderId="13" xfId="0" applyFont="1" applyFill="1" applyBorder="1" applyAlignment="1"/>
    <xf numFmtId="0" fontId="3" fillId="3" borderId="6" xfId="0" applyFont="1" applyFill="1" applyBorder="1"/>
    <xf numFmtId="0" fontId="3" fillId="3" borderId="9" xfId="0" applyFont="1" applyFill="1" applyBorder="1"/>
    <xf numFmtId="0" fontId="17" fillId="3" borderId="0" xfId="0" applyFont="1" applyFill="1" applyBorder="1" applyAlignment="1">
      <alignment horizontal="left" indent="1"/>
    </xf>
    <xf numFmtId="0" fontId="18" fillId="3" borderId="7" xfId="0" applyFont="1" applyFill="1" applyBorder="1" applyAlignment="1">
      <alignment horizontal="right" indent="1"/>
    </xf>
    <xf numFmtId="0" fontId="25" fillId="3" borderId="0" xfId="0" applyFont="1" applyFill="1" applyBorder="1"/>
    <xf numFmtId="165" fontId="17" fillId="3" borderId="1" xfId="0" applyNumberFormat="1" applyFont="1" applyFill="1" applyBorder="1" applyAlignment="1">
      <alignment horizontal="right"/>
    </xf>
    <xf numFmtId="165" fontId="18" fillId="3" borderId="5" xfId="0" applyNumberFormat="1" applyFont="1" applyFill="1" applyBorder="1" applyAlignment="1">
      <alignment horizontal="right"/>
    </xf>
    <xf numFmtId="0" fontId="17" fillId="3" borderId="9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3" fillId="3" borderId="0" xfId="0" applyFont="1" applyFill="1"/>
    <xf numFmtId="0" fontId="3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41" fillId="3" borderId="0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85"/>
  <sheetViews>
    <sheetView tabSelected="1" topLeftCell="AI1" zoomScale="75" zoomScaleNormal="75" workbookViewId="0">
      <selection activeCell="AN11" sqref="AN11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80" customWidth="1"/>
    <col min="8" max="8" width="7.109375" style="80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60" customWidth="1"/>
    <col min="14" max="14" width="11.33203125" style="207" customWidth="1"/>
    <col min="15" max="15" width="36.88671875" style="80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80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156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80" customWidth="1"/>
    <col min="42" max="42" width="29.6640625" style="1" customWidth="1"/>
    <col min="43" max="43" width="2.77734375" style="1" customWidth="1"/>
    <col min="44" max="46" width="12.77734375" style="1" customWidth="1"/>
    <col min="47" max="47" width="7.44140625" style="80" customWidth="1"/>
    <col min="48" max="48" width="1.77734375" style="1" customWidth="1"/>
    <col min="49" max="62" width="9.109375" style="80"/>
    <col min="63" max="16384" width="9.109375" style="1"/>
  </cols>
  <sheetData>
    <row r="1" spans="1:49" s="101" customFormat="1" ht="18" customHeight="1" x14ac:dyDescent="0.35">
      <c r="A1" s="244" t="s">
        <v>191</v>
      </c>
      <c r="B1" s="244"/>
      <c r="C1" s="244"/>
      <c r="D1" s="244"/>
      <c r="E1" s="244"/>
      <c r="F1" s="244"/>
      <c r="G1" s="77"/>
      <c r="H1" s="244" t="s">
        <v>190</v>
      </c>
      <c r="I1" s="244"/>
      <c r="J1" s="244"/>
      <c r="K1" s="244"/>
      <c r="L1" s="244"/>
      <c r="M1" s="244"/>
      <c r="N1" s="244" t="s">
        <v>189</v>
      </c>
      <c r="O1" s="244"/>
      <c r="P1" s="244"/>
      <c r="Q1" s="244"/>
      <c r="R1" s="244"/>
      <c r="S1" s="244"/>
      <c r="T1" s="244" t="s">
        <v>188</v>
      </c>
      <c r="U1" s="244"/>
      <c r="V1" s="244"/>
      <c r="W1" s="244"/>
      <c r="X1" s="244"/>
      <c r="Y1" s="244"/>
      <c r="Z1" s="244"/>
      <c r="AA1" s="244"/>
      <c r="AB1" s="244"/>
      <c r="AC1" s="244" t="s">
        <v>185</v>
      </c>
      <c r="AD1" s="244"/>
      <c r="AE1" s="244"/>
      <c r="AF1" s="244"/>
      <c r="AG1" s="244"/>
      <c r="AH1" s="244"/>
      <c r="AI1" s="244"/>
      <c r="AJ1" s="245" t="s">
        <v>186</v>
      </c>
      <c r="AK1" s="246"/>
      <c r="AL1" s="246"/>
      <c r="AM1" s="246"/>
      <c r="AN1" s="246"/>
      <c r="AO1" s="246"/>
      <c r="AP1" s="247" t="s">
        <v>187</v>
      </c>
      <c r="AQ1" s="247"/>
      <c r="AR1" s="247"/>
      <c r="AS1" s="247"/>
      <c r="AT1" s="247"/>
      <c r="AU1" s="247"/>
      <c r="AV1" s="247"/>
    </row>
    <row r="2" spans="1:49" s="80" customFormat="1" ht="18" customHeight="1" thickBot="1" x14ac:dyDescent="0.4">
      <c r="A2" s="251"/>
      <c r="B2" s="251"/>
      <c r="C2" s="251"/>
      <c r="D2" s="251"/>
      <c r="E2" s="251"/>
      <c r="F2" s="251"/>
      <c r="G2" s="78"/>
      <c r="H2" s="37"/>
      <c r="I2" s="37"/>
      <c r="J2" s="37"/>
      <c r="K2" s="37"/>
      <c r="L2" s="102" t="s">
        <v>174</v>
      </c>
      <c r="M2" s="103"/>
      <c r="N2" s="104" t="s">
        <v>0</v>
      </c>
      <c r="O2" s="105" t="s">
        <v>1</v>
      </c>
      <c r="P2" s="106" t="s">
        <v>2</v>
      </c>
      <c r="Q2" s="106" t="s">
        <v>3</v>
      </c>
      <c r="R2" s="107"/>
      <c r="S2" s="107"/>
      <c r="T2" s="244" t="s">
        <v>193</v>
      </c>
      <c r="U2" s="244"/>
      <c r="V2" s="244"/>
      <c r="W2" s="244"/>
      <c r="X2" s="244"/>
      <c r="Y2" s="244"/>
      <c r="Z2" s="244"/>
      <c r="AA2" s="244"/>
      <c r="AB2" s="244"/>
      <c r="AC2" s="108"/>
      <c r="AD2" s="37"/>
      <c r="AE2" s="250"/>
      <c r="AF2" s="250"/>
      <c r="AG2" s="250"/>
      <c r="AH2" s="37"/>
      <c r="AJ2" s="109" t="s">
        <v>4</v>
      </c>
      <c r="AK2" s="37"/>
      <c r="AL2" s="37"/>
      <c r="AM2" s="110"/>
      <c r="AN2" s="110"/>
      <c r="AO2" s="110"/>
      <c r="AP2" s="37"/>
      <c r="AQ2" s="37"/>
      <c r="AR2" s="111" t="s">
        <v>164</v>
      </c>
      <c r="AS2" s="112"/>
      <c r="AT2" s="112"/>
      <c r="AU2" s="113"/>
      <c r="AV2" s="113"/>
    </row>
    <row r="3" spans="1:49" s="80" customFormat="1" ht="18" customHeight="1" thickTop="1" x14ac:dyDescent="0.3">
      <c r="A3" s="114" t="s">
        <v>5</v>
      </c>
      <c r="C3" s="115"/>
      <c r="D3" s="116" t="s">
        <v>6</v>
      </c>
      <c r="E3" s="116" t="s">
        <v>7</v>
      </c>
      <c r="F3" s="116" t="s">
        <v>8</v>
      </c>
      <c r="G3" s="79"/>
      <c r="H3" s="117"/>
      <c r="I3" s="118"/>
      <c r="J3" s="119" t="s">
        <v>9</v>
      </c>
      <c r="K3" s="119" t="s">
        <v>10</v>
      </c>
      <c r="L3" s="119" t="s">
        <v>11</v>
      </c>
      <c r="M3" s="120" t="s">
        <v>11</v>
      </c>
      <c r="N3" s="121"/>
      <c r="O3" s="37"/>
      <c r="P3" s="37"/>
      <c r="Q3" s="37"/>
      <c r="S3" s="122"/>
      <c r="T3" s="248" t="s">
        <v>165</v>
      </c>
      <c r="U3" s="248"/>
      <c r="V3" s="248"/>
      <c r="W3" s="248"/>
      <c r="X3" s="248"/>
      <c r="Y3" s="248"/>
      <c r="Z3" s="248"/>
      <c r="AA3" s="248"/>
      <c r="AB3" s="248"/>
      <c r="AC3" s="108"/>
      <c r="AD3" s="37"/>
      <c r="AE3" s="37"/>
      <c r="AF3" s="37"/>
      <c r="AG3" s="37"/>
      <c r="AH3" s="37"/>
      <c r="AJ3" s="37"/>
      <c r="AK3" s="165"/>
      <c r="AL3" s="165" t="s">
        <v>166</v>
      </c>
      <c r="AM3" s="166"/>
      <c r="AN3" s="166"/>
      <c r="AO3" s="37"/>
      <c r="AP3" s="123"/>
      <c r="AQ3" s="37"/>
      <c r="AR3" s="124" t="s">
        <v>169</v>
      </c>
      <c r="AS3" s="124" t="s">
        <v>3</v>
      </c>
      <c r="AT3" s="124" t="s">
        <v>12</v>
      </c>
      <c r="AU3" s="113"/>
      <c r="AV3" s="113"/>
    </row>
    <row r="4" spans="1:49" ht="18.600000000000001" customHeight="1" outlineLevel="1" x14ac:dyDescent="0.3">
      <c r="A4" s="225" t="s">
        <v>13</v>
      </c>
      <c r="B4" s="226"/>
      <c r="C4" s="142"/>
      <c r="D4" s="98"/>
      <c r="E4" s="98"/>
      <c r="F4" s="99"/>
      <c r="H4" s="37"/>
      <c r="I4" s="100"/>
      <c r="J4" s="9" t="s">
        <v>14</v>
      </c>
      <c r="K4" s="9" t="s">
        <v>15</v>
      </c>
      <c r="L4" s="9" t="s">
        <v>16</v>
      </c>
      <c r="M4" s="56" t="s">
        <v>16</v>
      </c>
      <c r="N4" s="211" t="s">
        <v>17</v>
      </c>
      <c r="O4" s="150" t="s">
        <v>158</v>
      </c>
      <c r="P4" s="10"/>
      <c r="Q4" s="10"/>
      <c r="T4" s="248" t="s">
        <v>18</v>
      </c>
      <c r="U4" s="248"/>
      <c r="V4" s="248"/>
      <c r="W4" s="248"/>
      <c r="X4" s="248"/>
      <c r="Y4" s="248"/>
      <c r="Z4" s="248"/>
      <c r="AA4" s="248"/>
      <c r="AB4" s="248"/>
      <c r="AC4" s="155" t="s">
        <v>19</v>
      </c>
      <c r="AD4" s="6"/>
      <c r="AE4" s="61" t="s">
        <v>20</v>
      </c>
      <c r="AF4" s="61" t="s">
        <v>21</v>
      </c>
      <c r="AG4" s="74" t="s">
        <v>22</v>
      </c>
      <c r="AH4" s="61" t="s">
        <v>7</v>
      </c>
      <c r="AI4" s="80"/>
      <c r="AJ4" s="37"/>
      <c r="AK4" s="167" t="s">
        <v>157</v>
      </c>
      <c r="AL4" s="167" t="s">
        <v>167</v>
      </c>
      <c r="AM4" s="168" t="s">
        <v>23</v>
      </c>
      <c r="AN4" s="168" t="s">
        <v>23</v>
      </c>
      <c r="AO4" s="37"/>
      <c r="AP4" s="153" t="s">
        <v>24</v>
      </c>
      <c r="AQ4" s="150"/>
      <c r="AR4" s="42">
        <v>87</v>
      </c>
      <c r="AS4" s="42">
        <v>2</v>
      </c>
      <c r="AT4" s="51">
        <f>AR4+AS4</f>
        <v>89</v>
      </c>
      <c r="AU4" s="113"/>
      <c r="AV4" s="7"/>
    </row>
    <row r="5" spans="1:49" ht="18" customHeight="1" outlineLevel="1" x14ac:dyDescent="0.3">
      <c r="A5" s="225"/>
      <c r="B5" s="151" t="s">
        <v>25</v>
      </c>
      <c r="C5" s="227"/>
      <c r="D5" s="43">
        <v>2582</v>
      </c>
      <c r="E5" s="43">
        <v>37618</v>
      </c>
      <c r="F5" s="62">
        <f t="shared" ref="F5:F11" si="0">E5/15</f>
        <v>2507.8666666666668</v>
      </c>
      <c r="G5" s="81"/>
      <c r="H5" s="109" t="s">
        <v>26</v>
      </c>
      <c r="I5" s="6"/>
      <c r="J5" s="14"/>
      <c r="K5" s="14"/>
      <c r="L5" s="9" t="s">
        <v>172</v>
      </c>
      <c r="M5" s="56" t="s">
        <v>173</v>
      </c>
      <c r="N5" s="211" t="s">
        <v>27</v>
      </c>
      <c r="O5" s="150" t="s">
        <v>28</v>
      </c>
      <c r="P5" s="10">
        <v>2</v>
      </c>
      <c r="Q5" s="10"/>
      <c r="R5" s="2"/>
      <c r="T5" s="37"/>
      <c r="U5" s="37"/>
      <c r="V5" s="37"/>
      <c r="W5" s="148" t="s">
        <v>29</v>
      </c>
      <c r="X5" s="148"/>
      <c r="Y5" s="148"/>
      <c r="Z5" s="148"/>
      <c r="AA5" s="148"/>
      <c r="AB5" s="37"/>
      <c r="AC5" s="108"/>
      <c r="AD5" s="49" t="s">
        <v>30</v>
      </c>
      <c r="AE5" s="42">
        <v>357</v>
      </c>
      <c r="AF5" s="42">
        <v>364</v>
      </c>
      <c r="AG5" s="44">
        <f>AE5+AF5</f>
        <v>721</v>
      </c>
      <c r="AH5" s="43">
        <v>3452</v>
      </c>
      <c r="AI5" s="80"/>
      <c r="AJ5" s="37"/>
      <c r="AK5" s="165" t="s">
        <v>31</v>
      </c>
      <c r="AL5" s="165" t="s">
        <v>148</v>
      </c>
      <c r="AM5" s="165" t="s">
        <v>32</v>
      </c>
      <c r="AN5" s="165" t="s">
        <v>33</v>
      </c>
      <c r="AO5" s="37"/>
      <c r="AP5" s="151" t="s">
        <v>34</v>
      </c>
      <c r="AQ5" s="150"/>
      <c r="AR5" s="42">
        <v>114</v>
      </c>
      <c r="AS5" s="42">
        <v>2</v>
      </c>
      <c r="AT5" s="44">
        <f t="shared" ref="AT5:AT15" si="1">AR5+AS5</f>
        <v>116</v>
      </c>
      <c r="AU5" s="113"/>
      <c r="AV5" s="7"/>
    </row>
    <row r="6" spans="1:49" ht="18" customHeight="1" outlineLevel="1" x14ac:dyDescent="0.3">
      <c r="A6" s="225"/>
      <c r="B6" s="151" t="s">
        <v>35</v>
      </c>
      <c r="C6" s="227"/>
      <c r="D6" s="43">
        <v>858</v>
      </c>
      <c r="E6" s="43">
        <v>12705</v>
      </c>
      <c r="F6" s="62">
        <f t="shared" si="0"/>
        <v>847</v>
      </c>
      <c r="G6" s="81"/>
      <c r="H6" s="37"/>
      <c r="I6" s="49" t="s">
        <v>20</v>
      </c>
      <c r="J6" s="43">
        <v>2041</v>
      </c>
      <c r="K6" s="43">
        <v>1636</v>
      </c>
      <c r="L6" s="43">
        <v>358</v>
      </c>
      <c r="M6" s="87">
        <v>8</v>
      </c>
      <c r="N6" s="211" t="s">
        <v>36</v>
      </c>
      <c r="O6" s="150" t="s">
        <v>37</v>
      </c>
      <c r="P6" s="10"/>
      <c r="Q6" s="10"/>
      <c r="R6" s="2"/>
      <c r="T6" s="37"/>
      <c r="U6" s="37"/>
      <c r="V6" s="37"/>
      <c r="W6" s="110"/>
      <c r="X6" s="141"/>
      <c r="Y6" s="119"/>
      <c r="Z6" s="119"/>
      <c r="AA6" s="148"/>
      <c r="AB6" s="113"/>
      <c r="AC6" s="108"/>
      <c r="AD6" s="49" t="s">
        <v>38</v>
      </c>
      <c r="AE6" s="42">
        <v>105</v>
      </c>
      <c r="AF6" s="42">
        <v>281</v>
      </c>
      <c r="AG6" s="44">
        <f>AE6+AF6</f>
        <v>386</v>
      </c>
      <c r="AH6" s="43">
        <v>2278</v>
      </c>
      <c r="AI6" s="80"/>
      <c r="AJ6" s="119" t="s">
        <v>39</v>
      </c>
      <c r="AK6" s="169" t="s">
        <v>6</v>
      </c>
      <c r="AL6" s="169" t="s">
        <v>6</v>
      </c>
      <c r="AM6" s="169" t="s">
        <v>6</v>
      </c>
      <c r="AN6" s="169" t="s">
        <v>8</v>
      </c>
      <c r="AO6" s="37"/>
      <c r="AP6" s="151" t="s">
        <v>40</v>
      </c>
      <c r="AQ6" s="150"/>
      <c r="AR6" s="42">
        <v>122</v>
      </c>
      <c r="AS6" s="42">
        <v>5</v>
      </c>
      <c r="AT6" s="44">
        <f t="shared" si="1"/>
        <v>127</v>
      </c>
      <c r="AU6" s="113"/>
      <c r="AV6" s="7"/>
      <c r="AW6" s="163"/>
    </row>
    <row r="7" spans="1:49" ht="18" customHeight="1" outlineLevel="1" x14ac:dyDescent="0.3">
      <c r="A7" s="37"/>
      <c r="B7" s="153" t="s">
        <v>12</v>
      </c>
      <c r="C7" s="228"/>
      <c r="D7" s="44">
        <f>D5+D6</f>
        <v>3440</v>
      </c>
      <c r="E7" s="44">
        <f>E5+E6</f>
        <v>50323</v>
      </c>
      <c r="F7" s="62">
        <f t="shared" si="0"/>
        <v>3354.8666666666668</v>
      </c>
      <c r="G7" s="81"/>
      <c r="H7" s="37"/>
      <c r="I7" s="49" t="s">
        <v>21</v>
      </c>
      <c r="J7" s="43">
        <v>2647</v>
      </c>
      <c r="K7" s="43">
        <v>2342</v>
      </c>
      <c r="L7" s="43">
        <v>354</v>
      </c>
      <c r="M7" s="87">
        <v>13</v>
      </c>
      <c r="N7" s="211" t="s">
        <v>41</v>
      </c>
      <c r="O7" s="150" t="s">
        <v>42</v>
      </c>
      <c r="P7" s="10">
        <v>218</v>
      </c>
      <c r="Q7" s="10"/>
      <c r="R7" s="2"/>
      <c r="T7" s="37"/>
      <c r="U7" s="109"/>
      <c r="V7" s="37"/>
      <c r="W7" s="119" t="s">
        <v>43</v>
      </c>
      <c r="X7" s="141"/>
      <c r="Y7" s="119" t="s">
        <v>44</v>
      </c>
      <c r="Z7" s="119"/>
      <c r="AA7" s="148" t="s">
        <v>171</v>
      </c>
      <c r="AB7" s="149" t="s">
        <v>22</v>
      </c>
      <c r="AC7" s="108"/>
      <c r="AD7" s="50" t="s">
        <v>12</v>
      </c>
      <c r="AE7" s="45">
        <f>SUM(AE5:AE6)</f>
        <v>462</v>
      </c>
      <c r="AF7" s="75">
        <f>SUM(AF5:AF6)</f>
        <v>645</v>
      </c>
      <c r="AG7" s="44">
        <f>SUM(AE7:AF7)</f>
        <v>1107</v>
      </c>
      <c r="AH7" s="75">
        <f>SUM(AH5:AH6)</f>
        <v>5730</v>
      </c>
      <c r="AJ7" s="49" t="s">
        <v>45</v>
      </c>
      <c r="AK7" s="10">
        <v>113</v>
      </c>
      <c r="AL7" s="10">
        <v>104</v>
      </c>
      <c r="AM7" s="10">
        <v>104</v>
      </c>
      <c r="AN7" s="54">
        <v>104</v>
      </c>
      <c r="AO7" s="37"/>
      <c r="AP7" s="151" t="s">
        <v>46</v>
      </c>
      <c r="AQ7" s="150"/>
      <c r="AR7" s="42">
        <v>49</v>
      </c>
      <c r="AS7" s="42">
        <v>2</v>
      </c>
      <c r="AT7" s="44">
        <f t="shared" si="1"/>
        <v>51</v>
      </c>
      <c r="AU7" s="113"/>
      <c r="AV7" s="7"/>
    </row>
    <row r="8" spans="1:49" ht="18" customHeight="1" outlineLevel="1" x14ac:dyDescent="0.3">
      <c r="A8" s="225" t="s">
        <v>47</v>
      </c>
      <c r="B8" s="225"/>
      <c r="C8" s="142"/>
      <c r="D8" s="96"/>
      <c r="E8" s="96"/>
      <c r="F8" s="97"/>
      <c r="G8" s="82"/>
      <c r="H8" s="37"/>
      <c r="I8" s="49" t="s">
        <v>48</v>
      </c>
      <c r="J8" s="43">
        <v>3269</v>
      </c>
      <c r="K8" s="43">
        <v>2792</v>
      </c>
      <c r="L8" s="43">
        <v>506</v>
      </c>
      <c r="M8" s="87">
        <v>16</v>
      </c>
      <c r="N8" s="121">
        <v>10</v>
      </c>
      <c r="O8" s="150" t="s">
        <v>49</v>
      </c>
      <c r="P8" s="10"/>
      <c r="Q8" s="10"/>
      <c r="T8" s="37"/>
      <c r="U8" s="37"/>
      <c r="V8" s="37"/>
      <c r="W8" s="37"/>
      <c r="X8" s="37"/>
      <c r="Y8" s="37"/>
      <c r="Z8" s="37"/>
      <c r="AA8" s="37"/>
      <c r="AB8" s="37"/>
      <c r="AC8" s="155"/>
      <c r="AD8" s="109"/>
      <c r="AE8" s="121"/>
      <c r="AF8" s="121"/>
      <c r="AG8" s="121"/>
      <c r="AH8" s="121"/>
      <c r="AI8" s="80"/>
      <c r="AJ8" s="49" t="s">
        <v>50</v>
      </c>
      <c r="AK8" s="10">
        <v>64</v>
      </c>
      <c r="AL8" s="10">
        <v>59</v>
      </c>
      <c r="AM8" s="10">
        <v>59</v>
      </c>
      <c r="AN8" s="54">
        <v>59</v>
      </c>
      <c r="AO8" s="37"/>
      <c r="AP8" s="151" t="s">
        <v>160</v>
      </c>
      <c r="AQ8" s="150"/>
      <c r="AR8" s="42">
        <v>16</v>
      </c>
      <c r="AS8" s="42">
        <v>1</v>
      </c>
      <c r="AT8" s="44">
        <f t="shared" si="1"/>
        <v>17</v>
      </c>
      <c r="AU8" s="113"/>
      <c r="AV8" s="7"/>
    </row>
    <row r="9" spans="1:49" ht="18" customHeight="1" outlineLevel="1" x14ac:dyDescent="0.3">
      <c r="A9" s="225"/>
      <c r="B9" s="151" t="s">
        <v>25</v>
      </c>
      <c r="C9" s="227"/>
      <c r="D9" s="43">
        <v>634</v>
      </c>
      <c r="E9" s="43">
        <v>4111</v>
      </c>
      <c r="F9" s="62">
        <f t="shared" si="0"/>
        <v>274.06666666666666</v>
      </c>
      <c r="G9" s="81"/>
      <c r="H9" s="146"/>
      <c r="I9" s="125" t="s">
        <v>12</v>
      </c>
      <c r="J9" s="48">
        <f>J6+J7</f>
        <v>4688</v>
      </c>
      <c r="K9" s="48">
        <f>K6+K7</f>
        <v>3978</v>
      </c>
      <c r="L9" s="48">
        <f t="shared" ref="L9:M9" si="2">L6+L7</f>
        <v>712</v>
      </c>
      <c r="M9" s="88">
        <f t="shared" si="2"/>
        <v>21</v>
      </c>
      <c r="N9" s="121">
        <v>11</v>
      </c>
      <c r="O9" s="150" t="s">
        <v>51</v>
      </c>
      <c r="P9" s="10">
        <v>114</v>
      </c>
      <c r="Q9" s="10"/>
      <c r="R9" s="2"/>
      <c r="T9" s="37"/>
      <c r="U9" s="37"/>
      <c r="V9" s="150" t="s">
        <v>52</v>
      </c>
      <c r="W9" s="43">
        <v>192</v>
      </c>
      <c r="X9" s="43"/>
      <c r="Y9" s="43">
        <v>117</v>
      </c>
      <c r="Z9" s="43"/>
      <c r="AA9" s="43">
        <v>22</v>
      </c>
      <c r="AB9" s="44">
        <f>SUM(W9:AA9)</f>
        <v>331</v>
      </c>
      <c r="AC9" s="155" t="s">
        <v>33</v>
      </c>
      <c r="AD9" s="109"/>
      <c r="AE9" s="121"/>
      <c r="AF9" s="121"/>
      <c r="AG9" s="116" t="s">
        <v>6</v>
      </c>
      <c r="AH9" s="116" t="s">
        <v>53</v>
      </c>
      <c r="AI9" s="80"/>
      <c r="AJ9" s="49" t="s">
        <v>54</v>
      </c>
      <c r="AK9" s="10">
        <v>48</v>
      </c>
      <c r="AL9" s="10">
        <v>39</v>
      </c>
      <c r="AM9" s="10">
        <v>39</v>
      </c>
      <c r="AN9" s="54">
        <v>39</v>
      </c>
      <c r="AO9" s="37"/>
      <c r="AP9" s="151" t="s">
        <v>55</v>
      </c>
      <c r="AQ9" s="150"/>
      <c r="AR9" s="42">
        <v>4</v>
      </c>
      <c r="AS9" s="42"/>
      <c r="AT9" s="44">
        <f t="shared" si="1"/>
        <v>4</v>
      </c>
      <c r="AU9" s="113"/>
      <c r="AV9" s="7"/>
    </row>
    <row r="10" spans="1:49" ht="18" customHeight="1" outlineLevel="1" x14ac:dyDescent="0.3">
      <c r="A10" s="113"/>
      <c r="B10" s="151" t="s">
        <v>35</v>
      </c>
      <c r="C10" s="227"/>
      <c r="D10" s="43">
        <v>98</v>
      </c>
      <c r="E10" s="43">
        <v>742.5</v>
      </c>
      <c r="F10" s="62">
        <f t="shared" si="0"/>
        <v>49.5</v>
      </c>
      <c r="G10" s="81"/>
      <c r="H10" s="37"/>
      <c r="I10" s="6" t="s">
        <v>56</v>
      </c>
      <c r="J10" s="36"/>
      <c r="K10" s="89">
        <f>K9/J9</f>
        <v>0.8485494880546075</v>
      </c>
      <c r="L10" s="89">
        <f>L9/$K9</f>
        <v>0.17898441427853193</v>
      </c>
      <c r="M10" s="89">
        <f>M9/$K9</f>
        <v>5.279034690799397E-3</v>
      </c>
      <c r="N10" s="121">
        <v>13</v>
      </c>
      <c r="O10" s="150" t="s">
        <v>57</v>
      </c>
      <c r="P10" s="10">
        <v>284</v>
      </c>
      <c r="Q10" s="10">
        <v>185</v>
      </c>
      <c r="R10" s="2"/>
      <c r="T10" s="37"/>
      <c r="U10" s="37"/>
      <c r="V10" s="150" t="s">
        <v>58</v>
      </c>
      <c r="W10" s="43">
        <v>92</v>
      </c>
      <c r="X10" s="43"/>
      <c r="Y10" s="43">
        <v>35</v>
      </c>
      <c r="Z10" s="43"/>
      <c r="AA10" s="43">
        <v>11</v>
      </c>
      <c r="AB10" s="44">
        <f>SUM(W10:AA10)</f>
        <v>138</v>
      </c>
      <c r="AC10" s="108"/>
      <c r="AD10" s="153" t="s">
        <v>59</v>
      </c>
      <c r="AE10" s="160"/>
      <c r="AF10" s="160"/>
      <c r="AG10" s="160">
        <v>58</v>
      </c>
      <c r="AH10" s="177">
        <v>19</v>
      </c>
      <c r="AI10" s="80"/>
      <c r="AJ10" s="49" t="s">
        <v>60</v>
      </c>
      <c r="AK10" s="10">
        <v>4</v>
      </c>
      <c r="AL10" s="10">
        <v>3</v>
      </c>
      <c r="AM10" s="10">
        <v>3</v>
      </c>
      <c r="AN10" s="54">
        <v>3</v>
      </c>
      <c r="AO10" s="37"/>
      <c r="AP10" s="151" t="s">
        <v>61</v>
      </c>
      <c r="AQ10" s="150"/>
      <c r="AR10" s="42">
        <v>9</v>
      </c>
      <c r="AS10" s="42"/>
      <c r="AT10" s="44">
        <f t="shared" si="1"/>
        <v>9</v>
      </c>
      <c r="AU10" s="240"/>
      <c r="AV10" s="7"/>
    </row>
    <row r="11" spans="1:49" ht="18" customHeight="1" outlineLevel="1" thickBot="1" x14ac:dyDescent="0.35">
      <c r="A11" s="37"/>
      <c r="B11" s="187" t="s">
        <v>12</v>
      </c>
      <c r="C11" s="229"/>
      <c r="D11" s="51">
        <f>D9+D10</f>
        <v>732</v>
      </c>
      <c r="E11" s="51">
        <f>E9+E10</f>
        <v>4853.5</v>
      </c>
      <c r="F11" s="64">
        <f t="shared" si="0"/>
        <v>323.56666666666666</v>
      </c>
      <c r="G11" s="81"/>
      <c r="H11" s="37"/>
      <c r="I11" s="139"/>
      <c r="J11" s="139"/>
      <c r="K11" s="139"/>
      <c r="L11" s="139"/>
      <c r="M11" s="215"/>
      <c r="N11" s="121">
        <v>14</v>
      </c>
      <c r="O11" s="150" t="s">
        <v>175</v>
      </c>
      <c r="P11" s="10"/>
      <c r="Q11" s="10"/>
      <c r="T11" s="37"/>
      <c r="U11" s="37"/>
      <c r="V11" s="37"/>
      <c r="W11" s="46"/>
      <c r="X11" s="46"/>
      <c r="Y11" s="46"/>
      <c r="Z11" s="46"/>
      <c r="AA11" s="46"/>
      <c r="AB11" s="46"/>
      <c r="AC11" s="108"/>
      <c r="AD11" s="153" t="s">
        <v>62</v>
      </c>
      <c r="AE11" s="160"/>
      <c r="AF11" s="161"/>
      <c r="AG11" s="160">
        <v>60</v>
      </c>
      <c r="AH11" s="177">
        <v>18.399999999999999</v>
      </c>
      <c r="AI11" s="80"/>
      <c r="AJ11" s="170" t="s">
        <v>63</v>
      </c>
      <c r="AK11" s="12">
        <f>SUM(AK7:AK10)</f>
        <v>229</v>
      </c>
      <c r="AL11" s="12">
        <f>SUM(AL7:AL10)</f>
        <v>205</v>
      </c>
      <c r="AM11" s="12">
        <f>SUM(AM7:AM10)</f>
        <v>205</v>
      </c>
      <c r="AN11" s="55">
        <f>SUM(AN7:AN10)</f>
        <v>205</v>
      </c>
      <c r="AO11" s="37"/>
      <c r="AP11" s="151" t="s">
        <v>64</v>
      </c>
      <c r="AQ11" s="150"/>
      <c r="AR11" s="42">
        <v>7</v>
      </c>
      <c r="AS11" s="42"/>
      <c r="AT11" s="44">
        <f t="shared" si="1"/>
        <v>7</v>
      </c>
      <c r="AU11" s="147"/>
      <c r="AV11" s="6"/>
    </row>
    <row r="12" spans="1:49" ht="18" customHeight="1" outlineLevel="1" thickBot="1" x14ac:dyDescent="0.35">
      <c r="A12" s="230" t="s">
        <v>168</v>
      </c>
      <c r="B12" s="231"/>
      <c r="C12" s="232"/>
      <c r="D12" s="65">
        <f>D7+D11</f>
        <v>4172</v>
      </c>
      <c r="E12" s="65">
        <f>E7+E11</f>
        <v>55176.5</v>
      </c>
      <c r="F12" s="66">
        <f>F7+F11</f>
        <v>3678.4333333333334</v>
      </c>
      <c r="G12" s="83"/>
      <c r="H12" s="109" t="s">
        <v>65</v>
      </c>
      <c r="I12" s="113"/>
      <c r="J12" s="216"/>
      <c r="K12" s="217"/>
      <c r="L12" s="216"/>
      <c r="M12" s="215"/>
      <c r="N12" s="121">
        <v>15</v>
      </c>
      <c r="O12" s="150" t="s">
        <v>66</v>
      </c>
      <c r="P12" s="10"/>
      <c r="Q12" s="10"/>
      <c r="R12" s="2"/>
      <c r="T12" s="37"/>
      <c r="U12" s="151" t="s">
        <v>67</v>
      </c>
      <c r="V12" s="152"/>
      <c r="W12" s="43">
        <v>0</v>
      </c>
      <c r="X12" s="43"/>
      <c r="Y12" s="43">
        <v>0</v>
      </c>
      <c r="Z12" s="43"/>
      <c r="AA12" s="43">
        <v>0</v>
      </c>
      <c r="AB12" s="44">
        <f>SUM(W12:AA12)</f>
        <v>0</v>
      </c>
      <c r="AC12" s="108"/>
      <c r="AD12" s="153" t="s">
        <v>68</v>
      </c>
      <c r="AE12" s="160"/>
      <c r="AF12" s="161"/>
      <c r="AG12" s="160">
        <v>11</v>
      </c>
      <c r="AH12" s="177">
        <v>1.8</v>
      </c>
      <c r="AI12" s="80"/>
      <c r="AJ12" s="123"/>
      <c r="AK12" s="37"/>
      <c r="AL12" s="37"/>
      <c r="AM12" s="37"/>
      <c r="AN12" s="171"/>
      <c r="AO12" s="37"/>
      <c r="AP12" s="153" t="s">
        <v>69</v>
      </c>
      <c r="AQ12" s="150"/>
      <c r="AR12" s="42">
        <v>2</v>
      </c>
      <c r="AS12" s="42"/>
      <c r="AT12" s="44">
        <f t="shared" si="1"/>
        <v>2</v>
      </c>
      <c r="AU12" s="147"/>
      <c r="AV12" s="6"/>
    </row>
    <row r="13" spans="1:49" ht="18" customHeight="1" outlineLevel="1" x14ac:dyDescent="0.3">
      <c r="A13" s="80"/>
      <c r="B13" s="233"/>
      <c r="C13" s="234"/>
      <c r="D13" s="47"/>
      <c r="E13" s="47"/>
      <c r="F13" s="67"/>
      <c r="G13" s="81"/>
      <c r="H13" s="109"/>
      <c r="I13" s="49" t="s">
        <v>20</v>
      </c>
      <c r="J13" s="43">
        <v>353</v>
      </c>
      <c r="K13" s="43">
        <v>237</v>
      </c>
      <c r="L13" s="43">
        <v>134</v>
      </c>
      <c r="M13" s="87">
        <v>17</v>
      </c>
      <c r="N13" s="121">
        <v>16</v>
      </c>
      <c r="O13" s="150" t="s">
        <v>70</v>
      </c>
      <c r="P13" s="10">
        <v>6</v>
      </c>
      <c r="Q13" s="10"/>
      <c r="R13" s="2"/>
      <c r="T13" s="37"/>
      <c r="U13" s="153" t="s">
        <v>149</v>
      </c>
      <c r="V13" s="152"/>
      <c r="W13" s="43">
        <v>11</v>
      </c>
      <c r="X13" s="43"/>
      <c r="Y13" s="43">
        <v>5</v>
      </c>
      <c r="Z13" s="43"/>
      <c r="AA13" s="43">
        <v>0</v>
      </c>
      <c r="AB13" s="44">
        <f>SUM(W13:AA13)</f>
        <v>16</v>
      </c>
      <c r="AC13" s="108"/>
      <c r="AD13" s="153" t="s">
        <v>184</v>
      </c>
      <c r="AE13" s="160"/>
      <c r="AF13" s="161"/>
      <c r="AG13" s="160">
        <v>3</v>
      </c>
      <c r="AH13" s="177">
        <v>0.6</v>
      </c>
      <c r="AI13" s="80"/>
      <c r="AJ13" s="118" t="s">
        <v>71</v>
      </c>
      <c r="AK13" s="37"/>
      <c r="AL13" s="37"/>
      <c r="AM13" s="172" t="s">
        <v>72</v>
      </c>
      <c r="AN13" s="171"/>
      <c r="AO13" s="37"/>
      <c r="AP13" s="153" t="s">
        <v>162</v>
      </c>
      <c r="AQ13" s="150"/>
      <c r="AR13" s="42">
        <v>5</v>
      </c>
      <c r="AS13" s="42"/>
      <c r="AT13" s="44">
        <f t="shared" si="1"/>
        <v>5</v>
      </c>
      <c r="AU13" s="37"/>
      <c r="AV13" s="6"/>
    </row>
    <row r="14" spans="1:49" ht="18" customHeight="1" outlineLevel="1" x14ac:dyDescent="0.3">
      <c r="A14" s="114" t="s">
        <v>73</v>
      </c>
      <c r="B14" s="37"/>
      <c r="C14" s="115"/>
      <c r="D14" s="68" t="s">
        <v>6</v>
      </c>
      <c r="E14" s="68" t="s">
        <v>7</v>
      </c>
      <c r="F14" s="69" t="s">
        <v>8</v>
      </c>
      <c r="G14" s="84"/>
      <c r="H14" s="37"/>
      <c r="I14" s="49" t="s">
        <v>21</v>
      </c>
      <c r="J14" s="43">
        <v>515</v>
      </c>
      <c r="K14" s="43">
        <v>351</v>
      </c>
      <c r="L14" s="43">
        <v>137</v>
      </c>
      <c r="M14" s="87">
        <v>26</v>
      </c>
      <c r="N14" s="121">
        <v>19</v>
      </c>
      <c r="O14" s="150" t="s">
        <v>74</v>
      </c>
      <c r="P14" s="10"/>
      <c r="Q14" s="10">
        <v>5</v>
      </c>
      <c r="T14" s="37"/>
      <c r="U14" s="153" t="s">
        <v>150</v>
      </c>
      <c r="V14" s="152"/>
      <c r="W14" s="43">
        <v>2</v>
      </c>
      <c r="X14" s="43"/>
      <c r="Y14" s="43">
        <v>0</v>
      </c>
      <c r="Z14" s="43"/>
      <c r="AA14" s="43">
        <v>0</v>
      </c>
      <c r="AB14" s="44">
        <f t="shared" ref="AB14:AB19" si="3">SUM(W14:AA14)</f>
        <v>2</v>
      </c>
      <c r="AC14" s="108"/>
      <c r="AD14" s="113"/>
      <c r="AE14" s="113"/>
      <c r="AF14" s="113"/>
      <c r="AG14" s="113"/>
      <c r="AH14" s="113"/>
      <c r="AI14" s="80"/>
      <c r="AJ14" s="118" t="s">
        <v>75</v>
      </c>
      <c r="AK14" s="37"/>
      <c r="AL14" s="172" t="s">
        <v>76</v>
      </c>
      <c r="AM14" s="37"/>
      <c r="AN14" s="171"/>
      <c r="AO14" s="37"/>
      <c r="AP14" s="153" t="s">
        <v>163</v>
      </c>
      <c r="AQ14" s="150"/>
      <c r="AR14" s="53">
        <v>1</v>
      </c>
      <c r="AS14" s="53"/>
      <c r="AT14" s="44">
        <f t="shared" si="1"/>
        <v>1</v>
      </c>
      <c r="AU14" s="37"/>
      <c r="AV14" s="6"/>
    </row>
    <row r="15" spans="1:49" ht="18" customHeight="1" outlineLevel="1" x14ac:dyDescent="0.3">
      <c r="A15" s="225" t="s">
        <v>39</v>
      </c>
      <c r="B15" s="37"/>
      <c r="C15" s="234"/>
      <c r="D15" s="46"/>
      <c r="E15" s="46"/>
      <c r="F15" s="63"/>
      <c r="G15" s="82"/>
      <c r="H15" s="37"/>
      <c r="I15" s="49" t="s">
        <v>48</v>
      </c>
      <c r="J15" s="43">
        <v>646</v>
      </c>
      <c r="K15" s="43">
        <v>447</v>
      </c>
      <c r="L15" s="43">
        <v>205</v>
      </c>
      <c r="M15" s="87">
        <v>39</v>
      </c>
      <c r="N15" s="121">
        <v>23</v>
      </c>
      <c r="O15" s="150" t="s">
        <v>77</v>
      </c>
      <c r="P15" s="10">
        <v>97</v>
      </c>
      <c r="Q15" s="10">
        <v>36</v>
      </c>
      <c r="R15" s="2"/>
      <c r="T15" s="37"/>
      <c r="U15" s="153" t="s">
        <v>151</v>
      </c>
      <c r="V15" s="152"/>
      <c r="W15" s="43">
        <v>7</v>
      </c>
      <c r="X15" s="43"/>
      <c r="Y15" s="43">
        <v>6</v>
      </c>
      <c r="Z15" s="43"/>
      <c r="AA15" s="43">
        <v>0</v>
      </c>
      <c r="AB15" s="44">
        <f t="shared" si="3"/>
        <v>13</v>
      </c>
      <c r="AC15" s="108"/>
      <c r="AD15" s="37"/>
      <c r="AE15" s="162" t="s">
        <v>144</v>
      </c>
      <c r="AF15" s="37"/>
      <c r="AG15" s="37"/>
      <c r="AH15" s="37"/>
      <c r="AI15" s="80"/>
      <c r="AJ15" s="113"/>
      <c r="AK15" s="37"/>
      <c r="AL15" s="37"/>
      <c r="AM15" s="37"/>
      <c r="AN15" s="171"/>
      <c r="AO15" s="37"/>
      <c r="AP15" s="153" t="s">
        <v>161</v>
      </c>
      <c r="AQ15" s="150"/>
      <c r="AR15" s="42">
        <v>2</v>
      </c>
      <c r="AS15" s="42"/>
      <c r="AT15" s="52">
        <f t="shared" si="1"/>
        <v>2</v>
      </c>
      <c r="AU15" s="37"/>
      <c r="AV15" s="6"/>
    </row>
    <row r="16" spans="1:49" ht="18" customHeight="1" outlineLevel="1" x14ac:dyDescent="0.3">
      <c r="A16" s="37"/>
      <c r="B16" s="151" t="s">
        <v>25</v>
      </c>
      <c r="C16" s="227"/>
      <c r="D16" s="43">
        <v>73</v>
      </c>
      <c r="E16" s="43">
        <v>880.5</v>
      </c>
      <c r="F16" s="62">
        <f>E16/12</f>
        <v>73.375</v>
      </c>
      <c r="G16" s="81"/>
      <c r="H16" s="37"/>
      <c r="I16" s="125" t="s">
        <v>12</v>
      </c>
      <c r="J16" s="48">
        <f>J13+J14</f>
        <v>868</v>
      </c>
      <c r="K16" s="48">
        <f>K13+K14</f>
        <v>588</v>
      </c>
      <c r="L16" s="48">
        <f t="shared" ref="L16:M16" si="4">L13+L14</f>
        <v>271</v>
      </c>
      <c r="M16" s="88">
        <f t="shared" si="4"/>
        <v>43</v>
      </c>
      <c r="N16" s="121">
        <v>24</v>
      </c>
      <c r="O16" s="150" t="s">
        <v>78</v>
      </c>
      <c r="P16" s="10">
        <v>8</v>
      </c>
      <c r="Q16" s="10"/>
      <c r="R16" s="2"/>
      <c r="T16" s="37"/>
      <c r="U16" s="153" t="s">
        <v>155</v>
      </c>
      <c r="V16" s="152"/>
      <c r="W16" s="43">
        <v>46</v>
      </c>
      <c r="X16" s="43"/>
      <c r="Y16" s="43">
        <v>19</v>
      </c>
      <c r="Z16" s="43"/>
      <c r="AA16" s="43">
        <v>3</v>
      </c>
      <c r="AB16" s="44">
        <f t="shared" si="3"/>
        <v>68</v>
      </c>
      <c r="AC16" s="108"/>
      <c r="AD16" s="37"/>
      <c r="AE16" s="37"/>
      <c r="AF16" s="37"/>
      <c r="AG16" s="37"/>
      <c r="AH16" s="37"/>
      <c r="AI16" s="163"/>
      <c r="AJ16" s="113"/>
      <c r="AK16" s="165" t="s">
        <v>47</v>
      </c>
      <c r="AL16" s="165" t="s">
        <v>6</v>
      </c>
      <c r="AM16" s="165" t="s">
        <v>6</v>
      </c>
      <c r="AN16" s="173" t="s">
        <v>8</v>
      </c>
      <c r="AO16" s="37"/>
      <c r="AP16" s="194" t="s">
        <v>183</v>
      </c>
      <c r="AQ16" s="180"/>
      <c r="AR16" s="48">
        <f>SUM(AR4:AR15)</f>
        <v>418</v>
      </c>
      <c r="AS16" s="48">
        <f>SUM(AS4:AS15)</f>
        <v>12</v>
      </c>
      <c r="AT16" s="126">
        <f>SUM(AT4:AT15)</f>
        <v>430</v>
      </c>
      <c r="AU16" s="37"/>
      <c r="AV16" s="6"/>
    </row>
    <row r="17" spans="1:48" ht="18" customHeight="1" outlineLevel="1" x14ac:dyDescent="0.3">
      <c r="A17" s="37"/>
      <c r="B17" s="151" t="s">
        <v>35</v>
      </c>
      <c r="C17" s="227"/>
      <c r="D17" s="43">
        <v>8</v>
      </c>
      <c r="E17" s="43">
        <v>80</v>
      </c>
      <c r="F17" s="62">
        <f>E17/12</f>
        <v>6.666666666666667</v>
      </c>
      <c r="G17" s="81"/>
      <c r="H17" s="37"/>
      <c r="I17" s="6" t="s">
        <v>56</v>
      </c>
      <c r="J17" s="36"/>
      <c r="K17" s="89">
        <f>K16/J16</f>
        <v>0.67741935483870963</v>
      </c>
      <c r="L17" s="89">
        <f>L16/$K16</f>
        <v>0.46088435374149661</v>
      </c>
      <c r="M17" s="89">
        <f>M16/$K16</f>
        <v>7.312925170068027E-2</v>
      </c>
      <c r="N17" s="121">
        <v>25</v>
      </c>
      <c r="O17" s="150" t="s">
        <v>79</v>
      </c>
      <c r="P17" s="10"/>
      <c r="Q17" s="10"/>
      <c r="R17" s="2"/>
      <c r="T17" s="37"/>
      <c r="U17" s="153" t="s">
        <v>152</v>
      </c>
      <c r="V17" s="152"/>
      <c r="W17" s="43">
        <v>197</v>
      </c>
      <c r="X17" s="43"/>
      <c r="Y17" s="43">
        <v>116</v>
      </c>
      <c r="Z17" s="43"/>
      <c r="AA17" s="43">
        <v>27</v>
      </c>
      <c r="AB17" s="44">
        <f t="shared" si="3"/>
        <v>340</v>
      </c>
      <c r="AD17" s="163"/>
      <c r="AE17" s="80"/>
      <c r="AF17" s="80"/>
      <c r="AG17" s="80"/>
      <c r="AH17" s="163"/>
      <c r="AI17" s="80"/>
      <c r="AJ17" s="113"/>
      <c r="AK17" s="166" t="s">
        <v>80</v>
      </c>
      <c r="AL17" s="174"/>
      <c r="AM17" s="175">
        <v>359</v>
      </c>
      <c r="AN17" s="176">
        <v>140.35</v>
      </c>
      <c r="AO17" s="37"/>
      <c r="AP17" s="37" t="s">
        <v>159</v>
      </c>
      <c r="AQ17" s="37"/>
      <c r="AR17" s="37"/>
      <c r="AS17" s="37"/>
      <c r="AT17" s="37"/>
      <c r="AU17" s="37"/>
      <c r="AV17" s="37"/>
    </row>
    <row r="18" spans="1:48" ht="18" customHeight="1" outlineLevel="1" x14ac:dyDescent="0.3">
      <c r="A18" s="37"/>
      <c r="B18" s="153" t="s">
        <v>12</v>
      </c>
      <c r="C18" s="228"/>
      <c r="D18" s="44">
        <f>D16+D17</f>
        <v>81</v>
      </c>
      <c r="E18" s="44">
        <f>E16+E17</f>
        <v>960.5</v>
      </c>
      <c r="F18" s="62">
        <f>E18/12</f>
        <v>80.041666666666671</v>
      </c>
      <c r="G18" s="81"/>
      <c r="H18" s="37"/>
      <c r="I18" s="139"/>
      <c r="J18" s="139"/>
      <c r="K18" s="139"/>
      <c r="L18" s="139"/>
      <c r="M18" s="215"/>
      <c r="N18" s="121">
        <v>26</v>
      </c>
      <c r="O18" s="150" t="s">
        <v>81</v>
      </c>
      <c r="P18" s="10">
        <v>170</v>
      </c>
      <c r="Q18" s="10">
        <v>17</v>
      </c>
      <c r="R18" s="2"/>
      <c r="T18" s="37"/>
      <c r="U18" s="153" t="s">
        <v>153</v>
      </c>
      <c r="V18" s="152"/>
      <c r="W18" s="43">
        <v>0</v>
      </c>
      <c r="X18" s="43"/>
      <c r="Y18" s="43">
        <v>0</v>
      </c>
      <c r="Z18" s="43"/>
      <c r="AA18" s="43">
        <v>0</v>
      </c>
      <c r="AB18" s="44">
        <f t="shared" si="3"/>
        <v>0</v>
      </c>
      <c r="AD18" s="80"/>
      <c r="AE18" s="80"/>
      <c r="AF18" s="80"/>
      <c r="AG18" s="80"/>
      <c r="AH18" s="80"/>
      <c r="AI18" s="80"/>
      <c r="AJ18" s="113"/>
      <c r="AK18" s="166" t="s">
        <v>82</v>
      </c>
      <c r="AL18" s="174"/>
      <c r="AM18" s="175">
        <v>29</v>
      </c>
      <c r="AN18" s="176">
        <v>24.5</v>
      </c>
      <c r="AO18" s="37"/>
      <c r="AP18" s="37"/>
      <c r="AQ18" s="37"/>
      <c r="AR18" s="37"/>
      <c r="AS18" s="178" t="s">
        <v>180</v>
      </c>
      <c r="AT18" s="179"/>
      <c r="AU18" s="239">
        <v>337</v>
      </c>
      <c r="AV18" s="37"/>
    </row>
    <row r="19" spans="1:48" ht="18" customHeight="1" outlineLevel="1" x14ac:dyDescent="0.3">
      <c r="A19" s="225" t="s">
        <v>47</v>
      </c>
      <c r="B19" s="37"/>
      <c r="C19" s="234"/>
      <c r="D19" s="46"/>
      <c r="E19" s="46"/>
      <c r="F19" s="63"/>
      <c r="G19" s="82"/>
      <c r="H19" s="109" t="s">
        <v>83</v>
      </c>
      <c r="I19" s="37"/>
      <c r="J19" s="121"/>
      <c r="K19" s="121"/>
      <c r="L19" s="121"/>
      <c r="M19" s="139"/>
      <c r="N19" s="121">
        <v>27</v>
      </c>
      <c r="O19" s="150" t="s">
        <v>84</v>
      </c>
      <c r="P19" s="10">
        <v>26</v>
      </c>
      <c r="Q19" s="10">
        <v>5</v>
      </c>
      <c r="R19" s="2"/>
      <c r="T19" s="37"/>
      <c r="U19" s="153" t="s">
        <v>154</v>
      </c>
      <c r="V19" s="152"/>
      <c r="W19" s="43">
        <v>18</v>
      </c>
      <c r="X19" s="43"/>
      <c r="Y19" s="43">
        <v>1</v>
      </c>
      <c r="Z19" s="43"/>
      <c r="AA19" s="43">
        <v>0</v>
      </c>
      <c r="AB19" s="44">
        <f t="shared" si="3"/>
        <v>19</v>
      </c>
      <c r="AD19" s="80"/>
      <c r="AE19" s="80"/>
      <c r="AF19" s="80"/>
      <c r="AG19" s="80"/>
      <c r="AH19" s="80"/>
      <c r="AI19" s="80"/>
      <c r="AJ19" s="123" t="s">
        <v>63</v>
      </c>
      <c r="AK19" s="113"/>
      <c r="AL19" s="22">
        <f>AL17+AL18</f>
        <v>0</v>
      </c>
      <c r="AM19" s="16">
        <f>SUM(AM17:AM18)</f>
        <v>388</v>
      </c>
      <c r="AN19" s="55">
        <f>SUM(AN17:AN18)</f>
        <v>164.85</v>
      </c>
      <c r="AO19" s="37"/>
      <c r="AP19" s="37"/>
      <c r="AQ19" s="37"/>
      <c r="AR19" s="181"/>
      <c r="AS19" s="181"/>
      <c r="AT19" s="182"/>
      <c r="AU19" s="37"/>
      <c r="AV19" s="37"/>
    </row>
    <row r="20" spans="1:48" ht="15.9" customHeight="1" x14ac:dyDescent="0.3">
      <c r="A20" s="37"/>
      <c r="B20" s="151" t="s">
        <v>25</v>
      </c>
      <c r="C20" s="227"/>
      <c r="D20" s="43">
        <v>421</v>
      </c>
      <c r="E20" s="43">
        <v>2309</v>
      </c>
      <c r="F20" s="62">
        <f>E20/12</f>
        <v>192.41666666666666</v>
      </c>
      <c r="G20" s="81"/>
      <c r="H20" s="37"/>
      <c r="I20" s="49" t="s">
        <v>20</v>
      </c>
      <c r="J20" s="90">
        <f t="shared" ref="J20:M23" si="5">J6+J13</f>
        <v>2394</v>
      </c>
      <c r="K20" s="51">
        <f t="shared" si="5"/>
        <v>1873</v>
      </c>
      <c r="L20" s="51">
        <f t="shared" si="5"/>
        <v>492</v>
      </c>
      <c r="M20" s="91">
        <f t="shared" ref="M20" si="6">M6+M13</f>
        <v>25</v>
      </c>
      <c r="N20" s="121">
        <v>30</v>
      </c>
      <c r="O20" s="150" t="s">
        <v>86</v>
      </c>
      <c r="P20" s="10">
        <v>39</v>
      </c>
      <c r="Q20" s="10"/>
      <c r="R20" s="2"/>
      <c r="T20" s="37"/>
      <c r="U20" s="153" t="s">
        <v>85</v>
      </c>
      <c r="V20" s="152"/>
      <c r="W20" s="43">
        <v>3</v>
      </c>
      <c r="X20" s="43"/>
      <c r="Y20" s="43">
        <v>5</v>
      </c>
      <c r="Z20" s="43"/>
      <c r="AA20" s="43">
        <v>3</v>
      </c>
      <c r="AB20" s="44">
        <f>SUM(W20:AA20)</f>
        <v>11</v>
      </c>
      <c r="AD20" s="80"/>
      <c r="AE20" s="80"/>
      <c r="AF20" s="80"/>
      <c r="AG20" s="80"/>
      <c r="AH20" s="80"/>
      <c r="AI20" s="80"/>
      <c r="AJ20" s="123" t="s">
        <v>12</v>
      </c>
      <c r="AK20" s="113"/>
      <c r="AL20" s="16">
        <f>AL11+AL19</f>
        <v>205</v>
      </c>
      <c r="AM20" s="16">
        <f>AM11+AM19</f>
        <v>593</v>
      </c>
      <c r="AN20" s="55">
        <f>AN11+AN19</f>
        <v>369.85</v>
      </c>
      <c r="AO20" s="37"/>
      <c r="AP20" s="37"/>
      <c r="AQ20" s="37"/>
      <c r="AR20" s="220"/>
      <c r="AS20" s="238"/>
      <c r="AT20" s="220"/>
      <c r="AU20" s="113"/>
      <c r="AV20" s="37"/>
    </row>
    <row r="21" spans="1:48" ht="15.9" customHeight="1" x14ac:dyDescent="0.3">
      <c r="A21" s="37"/>
      <c r="B21" s="151" t="s">
        <v>35</v>
      </c>
      <c r="C21" s="227"/>
      <c r="D21" s="43">
        <v>128</v>
      </c>
      <c r="E21" s="43">
        <v>768.5</v>
      </c>
      <c r="F21" s="62">
        <f>E21/12</f>
        <v>64.041666666666671</v>
      </c>
      <c r="G21" s="81"/>
      <c r="H21" s="37"/>
      <c r="I21" s="49" t="s">
        <v>21</v>
      </c>
      <c r="J21" s="90">
        <f t="shared" si="5"/>
        <v>3162</v>
      </c>
      <c r="K21" s="90">
        <f t="shared" si="5"/>
        <v>2693</v>
      </c>
      <c r="L21" s="90">
        <f t="shared" si="5"/>
        <v>491</v>
      </c>
      <c r="M21" s="91">
        <f t="shared" ref="M21" si="7">M7+M14</f>
        <v>39</v>
      </c>
      <c r="N21" s="121">
        <v>31</v>
      </c>
      <c r="O21" s="150" t="s">
        <v>87</v>
      </c>
      <c r="P21" s="10"/>
      <c r="Q21" s="10"/>
      <c r="R21" s="2"/>
      <c r="T21" s="37"/>
      <c r="U21" s="153"/>
      <c r="V21" s="152"/>
      <c r="W21" s="43"/>
      <c r="X21" s="43"/>
      <c r="Y21" s="43"/>
      <c r="Z21" s="43"/>
      <c r="AA21" s="43"/>
      <c r="AB21" s="52">
        <f>SUM(W21:AA21)</f>
        <v>0</v>
      </c>
      <c r="AD21" s="80"/>
      <c r="AE21" s="80"/>
      <c r="AF21" s="80"/>
      <c r="AG21" s="80"/>
      <c r="AH21" s="80"/>
      <c r="AI21" s="80"/>
      <c r="AJ21" s="113"/>
      <c r="AK21" s="37"/>
      <c r="AL21" s="6"/>
      <c r="AM21" s="6"/>
      <c r="AN21" s="6"/>
      <c r="AO21" s="37"/>
      <c r="AP21" s="37"/>
      <c r="AQ21" s="37"/>
      <c r="AR21" s="220"/>
      <c r="AS21" s="238"/>
      <c r="AT21" s="220"/>
      <c r="AU21" s="113"/>
      <c r="AV21" s="37"/>
    </row>
    <row r="22" spans="1:48" ht="15.9" customHeight="1" thickBot="1" x14ac:dyDescent="0.35">
      <c r="A22" s="37"/>
      <c r="B22" s="187" t="s">
        <v>12</v>
      </c>
      <c r="C22" s="229"/>
      <c r="D22" s="51">
        <f>D20+D21</f>
        <v>549</v>
      </c>
      <c r="E22" s="51">
        <f>E20+E21</f>
        <v>3077.5</v>
      </c>
      <c r="F22" s="64">
        <f>E22/12</f>
        <v>256.45833333333331</v>
      </c>
      <c r="G22" s="81"/>
      <c r="H22" s="37"/>
      <c r="I22" s="49" t="s">
        <v>48</v>
      </c>
      <c r="J22" s="45">
        <f t="shared" si="5"/>
        <v>3915</v>
      </c>
      <c r="K22" s="45">
        <f t="shared" si="5"/>
        <v>3239</v>
      </c>
      <c r="L22" s="44">
        <f t="shared" si="5"/>
        <v>711</v>
      </c>
      <c r="M22" s="91">
        <f t="shared" ref="M22" si="8">M8+M15</f>
        <v>55</v>
      </c>
      <c r="N22" s="121">
        <v>38</v>
      </c>
      <c r="O22" s="150" t="s">
        <v>88</v>
      </c>
      <c r="P22" s="10"/>
      <c r="Q22" s="10"/>
      <c r="R22" s="2"/>
      <c r="T22" s="37"/>
      <c r="U22" s="154" t="s">
        <v>12</v>
      </c>
      <c r="V22" s="152"/>
      <c r="W22" s="45">
        <f>SUM(W12:W21)</f>
        <v>284</v>
      </c>
      <c r="X22" s="45"/>
      <c r="Y22" s="45">
        <f t="shared" ref="Y22:AA22" si="9">SUM(Y12:Y20)</f>
        <v>152</v>
      </c>
      <c r="Z22" s="45"/>
      <c r="AA22" s="45">
        <f t="shared" si="9"/>
        <v>33</v>
      </c>
      <c r="AB22" s="44">
        <f>SUM(AB12:AB21)</f>
        <v>469</v>
      </c>
      <c r="AD22" s="80"/>
      <c r="AE22" s="80"/>
      <c r="AF22" s="80"/>
      <c r="AG22" s="80"/>
      <c r="AH22" s="80"/>
      <c r="AI22" s="80"/>
      <c r="AJ22" s="113"/>
      <c r="AK22" s="37"/>
      <c r="AL22" s="6"/>
      <c r="AM22" s="6"/>
      <c r="AN22" s="6"/>
      <c r="AO22" s="37"/>
      <c r="AP22" s="37"/>
      <c r="AQ22" s="37"/>
      <c r="AR22" s="220"/>
      <c r="AS22" s="238"/>
      <c r="AT22" s="220"/>
      <c r="AU22" s="113"/>
      <c r="AV22" s="37"/>
    </row>
    <row r="23" spans="1:48" ht="15.9" customHeight="1" thickBot="1" x14ac:dyDescent="0.35">
      <c r="A23" s="230" t="s">
        <v>89</v>
      </c>
      <c r="B23" s="231"/>
      <c r="C23" s="235"/>
      <c r="D23" s="65">
        <f>D18+D22</f>
        <v>630</v>
      </c>
      <c r="E23" s="65">
        <f>E18+E22</f>
        <v>4038</v>
      </c>
      <c r="F23" s="66">
        <f>E23/12</f>
        <v>336.5</v>
      </c>
      <c r="G23" s="83"/>
      <c r="H23" s="37"/>
      <c r="I23" s="125" t="s">
        <v>12</v>
      </c>
      <c r="J23" s="92">
        <f t="shared" si="5"/>
        <v>5556</v>
      </c>
      <c r="K23" s="93">
        <f t="shared" si="5"/>
        <v>4566</v>
      </c>
      <c r="L23" s="93">
        <f t="shared" si="5"/>
        <v>983</v>
      </c>
      <c r="M23" s="91">
        <f t="shared" si="5"/>
        <v>64</v>
      </c>
      <c r="N23" s="121">
        <v>40</v>
      </c>
      <c r="O23" s="150" t="s">
        <v>90</v>
      </c>
      <c r="P23" s="10">
        <v>72</v>
      </c>
      <c r="Q23" s="10"/>
      <c r="R23" s="2"/>
      <c r="T23" s="37"/>
      <c r="U23" s="37"/>
      <c r="V23" s="37"/>
      <c r="W23" s="219"/>
      <c r="X23" s="219"/>
      <c r="Y23" s="219"/>
      <c r="Z23" s="219"/>
      <c r="AA23" s="219"/>
      <c r="AB23" s="219"/>
      <c r="AD23" s="80"/>
      <c r="AE23" s="80"/>
      <c r="AF23" s="80"/>
      <c r="AG23" s="80"/>
      <c r="AH23" s="80"/>
      <c r="AI23" s="80"/>
      <c r="AJ23" s="254" t="s">
        <v>91</v>
      </c>
      <c r="AK23" s="254"/>
      <c r="AL23" s="254"/>
      <c r="AM23" s="254"/>
      <c r="AN23" s="254"/>
      <c r="AO23" s="254"/>
      <c r="AP23" s="37"/>
      <c r="AQ23" s="37"/>
      <c r="AR23" s="220"/>
      <c r="AS23" s="238"/>
      <c r="AT23" s="220"/>
      <c r="AU23" s="113"/>
      <c r="AV23" s="37"/>
    </row>
    <row r="24" spans="1:48" ht="15.9" customHeight="1" x14ac:dyDescent="0.3">
      <c r="A24" s="80"/>
      <c r="B24" s="80"/>
      <c r="C24" s="115"/>
      <c r="D24" s="70"/>
      <c r="E24" s="70"/>
      <c r="F24" s="71"/>
      <c r="G24" s="83"/>
      <c r="H24" s="37"/>
      <c r="I24" s="6" t="s">
        <v>56</v>
      </c>
      <c r="J24" s="94"/>
      <c r="K24" s="95">
        <f>K23/J23</f>
        <v>0.82181425485961124</v>
      </c>
      <c r="L24" s="95">
        <f>L23/$K23</f>
        <v>0.21528690319754709</v>
      </c>
      <c r="M24" s="95">
        <f>M23/$K23</f>
        <v>1.401664476565922E-2</v>
      </c>
      <c r="N24" s="121">
        <v>42</v>
      </c>
      <c r="O24" s="150" t="s">
        <v>92</v>
      </c>
      <c r="P24" s="10">
        <v>289</v>
      </c>
      <c r="Q24" s="10">
        <v>152</v>
      </c>
      <c r="R24" s="2"/>
      <c r="T24" s="37"/>
      <c r="U24" s="37"/>
      <c r="V24" s="37"/>
      <c r="W24" s="37"/>
      <c r="X24" s="37"/>
      <c r="Y24" s="37"/>
      <c r="Z24" s="37"/>
      <c r="AA24" s="37"/>
      <c r="AB24" s="37"/>
      <c r="AC24" s="157"/>
      <c r="AD24" s="164"/>
      <c r="AE24" s="164"/>
      <c r="AF24" s="164"/>
      <c r="AG24" s="164"/>
      <c r="AH24" s="164"/>
      <c r="AI24" s="164"/>
      <c r="AJ24" s="6"/>
      <c r="AK24" s="13" t="s">
        <v>93</v>
      </c>
      <c r="AL24" s="9"/>
      <c r="AM24" s="9"/>
      <c r="AN24" s="9"/>
      <c r="AO24" s="119"/>
      <c r="AP24" s="37"/>
      <c r="AQ24" s="37"/>
      <c r="AR24" s="220"/>
      <c r="AS24" s="238"/>
      <c r="AT24" s="220"/>
      <c r="AU24" s="113"/>
      <c r="AV24" s="37"/>
    </row>
    <row r="25" spans="1:48" ht="15.9" customHeight="1" x14ac:dyDescent="0.35">
      <c r="A25" s="114" t="s">
        <v>94</v>
      </c>
      <c r="B25" s="113"/>
      <c r="C25" s="233"/>
      <c r="D25" s="68" t="s">
        <v>6</v>
      </c>
      <c r="E25" s="68" t="s">
        <v>7</v>
      </c>
      <c r="F25" s="69" t="s">
        <v>8</v>
      </c>
      <c r="G25" s="84"/>
      <c r="H25" s="37"/>
      <c r="I25" s="139"/>
      <c r="J25" s="139"/>
      <c r="K25" s="139"/>
      <c r="L25" s="139"/>
      <c r="M25" s="139"/>
      <c r="N25" s="121">
        <v>43</v>
      </c>
      <c r="O25" s="150" t="s">
        <v>95</v>
      </c>
      <c r="P25" s="10">
        <v>332</v>
      </c>
      <c r="Q25" s="10"/>
      <c r="R25" s="2"/>
      <c r="T25" s="249" t="s">
        <v>179</v>
      </c>
      <c r="U25" s="249"/>
      <c r="V25" s="249"/>
      <c r="W25" s="249"/>
      <c r="X25" s="249"/>
      <c r="Y25" s="249"/>
      <c r="Z25" s="249"/>
      <c r="AA25" s="249"/>
      <c r="AB25" s="249"/>
      <c r="AC25" s="255" t="s">
        <v>96</v>
      </c>
      <c r="AD25" s="255"/>
      <c r="AE25" s="255"/>
      <c r="AF25" s="255"/>
      <c r="AG25" s="255"/>
      <c r="AH25" s="255"/>
      <c r="AI25" s="255"/>
      <c r="AJ25" s="6"/>
      <c r="AK25" s="6"/>
      <c r="AL25" s="6"/>
      <c r="AM25" s="6"/>
      <c r="AN25" s="6"/>
      <c r="AO25" s="37"/>
      <c r="AP25" s="249"/>
      <c r="AQ25" s="249"/>
      <c r="AR25" s="249"/>
      <c r="AS25" s="249"/>
      <c r="AT25" s="249"/>
      <c r="AU25" s="249"/>
      <c r="AV25" s="249"/>
    </row>
    <row r="26" spans="1:48" ht="15.9" customHeight="1" x14ac:dyDescent="0.35">
      <c r="A26" s="225" t="s">
        <v>39</v>
      </c>
      <c r="B26" s="225"/>
      <c r="C26" s="80"/>
      <c r="D26" s="46"/>
      <c r="E26" s="46"/>
      <c r="F26" s="63"/>
      <c r="G26" s="82"/>
      <c r="H26" s="37"/>
      <c r="I26" s="37"/>
      <c r="J26" s="37"/>
      <c r="K26" s="37"/>
      <c r="L26" s="37"/>
      <c r="M26" s="140"/>
      <c r="N26" s="121">
        <v>44</v>
      </c>
      <c r="O26" s="150" t="s">
        <v>97</v>
      </c>
      <c r="P26" s="10">
        <v>132</v>
      </c>
      <c r="Q26" s="10"/>
      <c r="R26" s="2"/>
      <c r="T26" s="37"/>
      <c r="U26" s="37"/>
      <c r="V26" s="37"/>
      <c r="W26" s="106" t="s">
        <v>98</v>
      </c>
      <c r="X26" s="106" t="s">
        <v>99</v>
      </c>
      <c r="Y26" s="149" t="s">
        <v>22</v>
      </c>
      <c r="Z26" s="210"/>
      <c r="AA26" s="210"/>
      <c r="AB26" s="37"/>
      <c r="AC26" s="128"/>
      <c r="AD26" s="129"/>
      <c r="AE26" s="129"/>
      <c r="AF26" s="129"/>
      <c r="AG26" s="129"/>
      <c r="AH26" s="129"/>
      <c r="AI26" s="130"/>
      <c r="AJ26" s="26" t="s">
        <v>100</v>
      </c>
      <c r="AK26" s="27">
        <f>AM11</f>
        <v>205</v>
      </c>
      <c r="AL26" s="6"/>
      <c r="AM26" s="9" t="s">
        <v>6</v>
      </c>
      <c r="AN26" s="28" t="s">
        <v>101</v>
      </c>
      <c r="AO26" s="37"/>
      <c r="AP26" s="244" t="s">
        <v>7</v>
      </c>
      <c r="AQ26" s="244"/>
      <c r="AR26" s="244"/>
      <c r="AS26" s="244"/>
      <c r="AT26" s="244"/>
      <c r="AU26" s="244"/>
      <c r="AV26" s="244"/>
    </row>
    <row r="27" spans="1:48" ht="15.9" customHeight="1" outlineLevel="1" x14ac:dyDescent="0.3">
      <c r="A27" s="225"/>
      <c r="B27" s="151" t="s">
        <v>25</v>
      </c>
      <c r="C27" s="236"/>
      <c r="D27" s="44">
        <f t="shared" ref="D27:F29" si="10">D5+D16</f>
        <v>2655</v>
      </c>
      <c r="E27" s="44">
        <f t="shared" si="10"/>
        <v>38498.5</v>
      </c>
      <c r="F27" s="62">
        <f t="shared" si="10"/>
        <v>2581.2416666666668</v>
      </c>
      <c r="G27" s="81"/>
      <c r="H27" s="252" t="s">
        <v>182</v>
      </c>
      <c r="I27" s="252"/>
      <c r="J27" s="252"/>
      <c r="K27" s="252"/>
      <c r="L27" s="252"/>
      <c r="M27" s="252"/>
      <c r="N27" s="121">
        <v>45</v>
      </c>
      <c r="O27" s="150" t="s">
        <v>102</v>
      </c>
      <c r="P27" s="10">
        <v>93</v>
      </c>
      <c r="Q27" s="10"/>
      <c r="R27" s="2"/>
      <c r="T27" s="37"/>
      <c r="U27" s="39" t="s">
        <v>103</v>
      </c>
      <c r="V27" s="39"/>
      <c r="W27" s="18">
        <v>418</v>
      </c>
      <c r="X27" s="18">
        <v>744</v>
      </c>
      <c r="Y27" s="40">
        <f>W27+X27</f>
        <v>1162</v>
      </c>
      <c r="Z27" s="210"/>
      <c r="AA27" s="210"/>
      <c r="AB27" s="110"/>
      <c r="AC27" s="128"/>
      <c r="AD27" s="131"/>
      <c r="AE27" s="132"/>
      <c r="AF27" s="132"/>
      <c r="AG27" s="132"/>
      <c r="AH27" s="132"/>
      <c r="AI27" s="130"/>
      <c r="AJ27" s="6"/>
      <c r="AK27" s="6" t="s">
        <v>104</v>
      </c>
      <c r="AL27" s="6"/>
      <c r="AM27" s="10">
        <v>163</v>
      </c>
      <c r="AN27" s="29">
        <f>AM27/AK26</f>
        <v>0.79512195121951224</v>
      </c>
      <c r="AO27" s="37"/>
      <c r="AP27" s="183"/>
      <c r="AQ27" s="37"/>
      <c r="AR27" s="37"/>
      <c r="AS27" s="37"/>
      <c r="AT27" s="37"/>
      <c r="AU27" s="37"/>
      <c r="AV27" s="37"/>
    </row>
    <row r="28" spans="1:48" ht="15.9" customHeight="1" outlineLevel="1" x14ac:dyDescent="0.3">
      <c r="A28" s="225"/>
      <c r="B28" s="151" t="s">
        <v>35</v>
      </c>
      <c r="C28" s="236"/>
      <c r="D28" s="44">
        <f t="shared" si="10"/>
        <v>866</v>
      </c>
      <c r="E28" s="44">
        <f t="shared" si="10"/>
        <v>12785</v>
      </c>
      <c r="F28" s="62">
        <f t="shared" si="10"/>
        <v>853.66666666666663</v>
      </c>
      <c r="G28" s="81"/>
      <c r="H28" s="37"/>
      <c r="I28" s="37"/>
      <c r="J28" s="37"/>
      <c r="K28" s="37"/>
      <c r="L28" s="37"/>
      <c r="M28" s="140"/>
      <c r="N28" s="121">
        <v>46</v>
      </c>
      <c r="O28" s="150" t="s">
        <v>147</v>
      </c>
      <c r="P28" s="10"/>
      <c r="Q28" s="10"/>
      <c r="R28" s="2"/>
      <c r="T28" s="37"/>
      <c r="U28" s="39" t="s">
        <v>156</v>
      </c>
      <c r="V28" s="39"/>
      <c r="W28" s="18">
        <v>371</v>
      </c>
      <c r="X28" s="18">
        <v>650</v>
      </c>
      <c r="Y28" s="40">
        <f>W28+X28</f>
        <v>1021</v>
      </c>
      <c r="Z28" s="210"/>
      <c r="AA28" s="210"/>
      <c r="AB28" s="110"/>
      <c r="AC28" s="133" t="s">
        <v>19</v>
      </c>
      <c r="AD28" s="129"/>
      <c r="AE28" s="134" t="s">
        <v>20</v>
      </c>
      <c r="AF28" s="134" t="s">
        <v>21</v>
      </c>
      <c r="AG28" s="134" t="s">
        <v>22</v>
      </c>
      <c r="AH28" s="134" t="s">
        <v>7</v>
      </c>
      <c r="AI28" s="130"/>
      <c r="AJ28" s="6"/>
      <c r="AK28" s="6" t="s">
        <v>105</v>
      </c>
      <c r="AL28" s="6"/>
      <c r="AM28" s="10">
        <v>23</v>
      </c>
      <c r="AN28" s="29">
        <f>AM28/AK26</f>
        <v>0.11219512195121951</v>
      </c>
      <c r="AO28" s="37"/>
      <c r="AP28" s="37"/>
      <c r="AQ28" s="37"/>
      <c r="AR28" s="106" t="s">
        <v>106</v>
      </c>
      <c r="AS28" s="106" t="s">
        <v>107</v>
      </c>
      <c r="AT28" s="106" t="s">
        <v>22</v>
      </c>
      <c r="AU28" s="37"/>
      <c r="AV28" s="119"/>
    </row>
    <row r="29" spans="1:48" ht="15.9" customHeight="1" outlineLevel="1" x14ac:dyDescent="0.3">
      <c r="A29" s="37"/>
      <c r="B29" s="153" t="s">
        <v>12</v>
      </c>
      <c r="C29" s="236"/>
      <c r="D29" s="44">
        <f t="shared" si="10"/>
        <v>3521</v>
      </c>
      <c r="E29" s="44">
        <f t="shared" si="10"/>
        <v>51283.5</v>
      </c>
      <c r="F29" s="62">
        <f t="shared" si="10"/>
        <v>3434.9083333333333</v>
      </c>
      <c r="G29" s="81"/>
      <c r="H29" s="37"/>
      <c r="I29" s="37"/>
      <c r="J29" s="253" t="s">
        <v>108</v>
      </c>
      <c r="K29" s="253"/>
      <c r="L29" s="253" t="s">
        <v>109</v>
      </c>
      <c r="M29" s="253"/>
      <c r="N29" s="121">
        <v>50</v>
      </c>
      <c r="O29" s="150" t="s">
        <v>110</v>
      </c>
      <c r="P29" s="10">
        <v>358</v>
      </c>
      <c r="Q29" s="10">
        <v>8</v>
      </c>
      <c r="R29" s="2"/>
      <c r="T29" s="37"/>
      <c r="U29" s="39" t="s">
        <v>111</v>
      </c>
      <c r="V29" s="39"/>
      <c r="W29" s="20">
        <f>W28/W27</f>
        <v>0.88755980861244022</v>
      </c>
      <c r="X29" s="20">
        <f>X28/X27</f>
        <v>0.87365591397849462</v>
      </c>
      <c r="Y29" s="41">
        <f>Y28/Y27</f>
        <v>0.87865748709122204</v>
      </c>
      <c r="Z29" s="210"/>
      <c r="AA29" s="210"/>
      <c r="AB29" s="110"/>
      <c r="AC29" s="128"/>
      <c r="AD29" s="129" t="s">
        <v>30</v>
      </c>
      <c r="AE29" s="135"/>
      <c r="AF29" s="135"/>
      <c r="AG29" s="135">
        <f>SUM(AE29+AF29)</f>
        <v>0</v>
      </c>
      <c r="AH29" s="136"/>
      <c r="AI29" s="130"/>
      <c r="AJ29" s="6"/>
      <c r="AK29" s="6" t="s">
        <v>112</v>
      </c>
      <c r="AL29" s="6"/>
      <c r="AM29" s="10">
        <v>18</v>
      </c>
      <c r="AN29" s="29">
        <f>AM29/AK26</f>
        <v>8.7804878048780483E-2</v>
      </c>
      <c r="AO29" s="37"/>
      <c r="AP29" s="37"/>
      <c r="AQ29" s="37"/>
      <c r="AR29" s="106" t="s">
        <v>7</v>
      </c>
      <c r="AS29" s="106" t="s">
        <v>7</v>
      </c>
      <c r="AT29" s="106" t="s">
        <v>7</v>
      </c>
      <c r="AU29" s="119" t="s">
        <v>8</v>
      </c>
      <c r="AV29" s="110"/>
    </row>
    <row r="30" spans="1:48" ht="15.9" customHeight="1" outlineLevel="1" x14ac:dyDescent="0.3">
      <c r="A30" s="225" t="s">
        <v>47</v>
      </c>
      <c r="B30" s="151"/>
      <c r="C30" s="236"/>
      <c r="D30" s="72"/>
      <c r="E30" s="72"/>
      <c r="F30" s="73"/>
      <c r="G30" s="85"/>
      <c r="H30" s="105"/>
      <c r="I30" s="37"/>
      <c r="J30" s="124" t="s">
        <v>113</v>
      </c>
      <c r="K30" s="124" t="s">
        <v>114</v>
      </c>
      <c r="L30" s="124" t="s">
        <v>113</v>
      </c>
      <c r="M30" s="124" t="s">
        <v>114</v>
      </c>
      <c r="N30" s="121">
        <v>51</v>
      </c>
      <c r="O30" s="150" t="s">
        <v>115</v>
      </c>
      <c r="P30" s="10">
        <v>512</v>
      </c>
      <c r="Q30" s="10">
        <v>128</v>
      </c>
      <c r="R30" s="2"/>
      <c r="T30" s="37"/>
      <c r="U30" s="37"/>
      <c r="V30" s="37"/>
      <c r="W30" s="110"/>
      <c r="X30" s="110"/>
      <c r="Y30" s="220"/>
      <c r="Z30" s="210"/>
      <c r="AA30" s="210"/>
      <c r="AB30" s="37"/>
      <c r="AC30" s="128"/>
      <c r="AD30" s="129" t="s">
        <v>38</v>
      </c>
      <c r="AE30" s="135"/>
      <c r="AF30" s="135"/>
      <c r="AG30" s="135">
        <f>SUM(AE30+AF30)</f>
        <v>0</v>
      </c>
      <c r="AH30" s="135"/>
      <c r="AI30" s="130"/>
      <c r="AJ30" s="6"/>
      <c r="AK30" s="6" t="s">
        <v>116</v>
      </c>
      <c r="AL30" s="6"/>
      <c r="AM30" s="10">
        <v>1</v>
      </c>
      <c r="AN30" s="29">
        <f>AM30/AK26</f>
        <v>4.8780487804878049E-3</v>
      </c>
      <c r="AO30" s="37"/>
      <c r="AP30" s="119" t="s">
        <v>117</v>
      </c>
      <c r="AQ30" s="37"/>
      <c r="AR30" s="37"/>
      <c r="AS30" s="37"/>
      <c r="AT30" s="37"/>
      <c r="AU30" s="37"/>
      <c r="AV30" s="37"/>
    </row>
    <row r="31" spans="1:48" ht="15.9" customHeight="1" outlineLevel="1" x14ac:dyDescent="0.3">
      <c r="A31" s="225"/>
      <c r="B31" s="151" t="s">
        <v>25</v>
      </c>
      <c r="C31" s="236"/>
      <c r="D31" s="44">
        <f t="shared" ref="D31:F33" si="11">D9+D20</f>
        <v>1055</v>
      </c>
      <c r="E31" s="44">
        <f t="shared" si="11"/>
        <v>6420</v>
      </c>
      <c r="F31" s="62">
        <f t="shared" si="11"/>
        <v>466.48333333333335</v>
      </c>
      <c r="G31" s="81"/>
      <c r="H31" s="37"/>
      <c r="I31" s="76" t="s">
        <v>176</v>
      </c>
      <c r="J31" s="6"/>
      <c r="K31" s="6"/>
      <c r="L31" s="6"/>
      <c r="M31" s="21"/>
      <c r="N31" s="121">
        <v>52</v>
      </c>
      <c r="O31" s="150" t="s">
        <v>118</v>
      </c>
      <c r="P31" s="10">
        <v>949</v>
      </c>
      <c r="Q31" s="10">
        <v>36</v>
      </c>
      <c r="R31" s="2"/>
      <c r="T31" s="37"/>
      <c r="U31" s="37"/>
      <c r="V31" s="105" t="s">
        <v>119</v>
      </c>
      <c r="W31" s="110"/>
      <c r="X31" s="37"/>
      <c r="Y31" s="220"/>
      <c r="Z31" s="110"/>
      <c r="AA31" s="110"/>
      <c r="AB31" s="110"/>
      <c r="AC31" s="128"/>
      <c r="AD31" s="131" t="s">
        <v>12</v>
      </c>
      <c r="AE31" s="135">
        <f>SUM(AE29:AE30)</f>
        <v>0</v>
      </c>
      <c r="AF31" s="135">
        <f>SUM(AF29:AF30)</f>
        <v>0</v>
      </c>
      <c r="AG31" s="135">
        <f>SUM(AE31:AF31)</f>
        <v>0</v>
      </c>
      <c r="AH31" s="135">
        <f>SUM(AH29:AH30)</f>
        <v>0</v>
      </c>
      <c r="AI31" s="130"/>
      <c r="AJ31" s="6"/>
      <c r="AK31" s="6" t="s">
        <v>120</v>
      </c>
      <c r="AL31" s="6"/>
      <c r="AM31" s="10">
        <v>0</v>
      </c>
      <c r="AN31" s="29">
        <f>AM31/AK26</f>
        <v>0</v>
      </c>
      <c r="AO31" s="37"/>
      <c r="AP31" s="184" t="s">
        <v>121</v>
      </c>
      <c r="AQ31" s="39"/>
      <c r="AR31" s="43">
        <v>24103</v>
      </c>
      <c r="AS31" s="43">
        <v>17209</v>
      </c>
      <c r="AT31" s="44">
        <f>SUM(AR31:AS31)</f>
        <v>41312</v>
      </c>
      <c r="AU31" s="241">
        <f>AT31/15</f>
        <v>2754.1333333333332</v>
      </c>
      <c r="AV31" s="37"/>
    </row>
    <row r="32" spans="1:48" ht="15.9" customHeight="1" outlineLevel="1" x14ac:dyDescent="0.3">
      <c r="A32" s="113"/>
      <c r="B32" s="151" t="s">
        <v>35</v>
      </c>
      <c r="C32" s="236"/>
      <c r="D32" s="44">
        <f t="shared" si="11"/>
        <v>226</v>
      </c>
      <c r="E32" s="44">
        <f t="shared" si="11"/>
        <v>1511</v>
      </c>
      <c r="F32" s="62">
        <f t="shared" si="11"/>
        <v>113.54166666666667</v>
      </c>
      <c r="G32" s="81"/>
      <c r="H32" s="37"/>
      <c r="I32" s="49" t="s">
        <v>177</v>
      </c>
      <c r="J32" s="18">
        <v>579</v>
      </c>
      <c r="K32" s="18">
        <v>185</v>
      </c>
      <c r="L32" s="18"/>
      <c r="M32" s="57"/>
      <c r="N32" s="121">
        <v>54</v>
      </c>
      <c r="O32" s="150" t="s">
        <v>122</v>
      </c>
      <c r="P32" s="10">
        <v>48</v>
      </c>
      <c r="Q32" s="10">
        <v>10</v>
      </c>
      <c r="R32" s="2"/>
      <c r="T32" s="109"/>
      <c r="U32" s="37"/>
      <c r="V32" s="153"/>
      <c r="W32" s="222" t="s">
        <v>123</v>
      </c>
      <c r="X32" s="152"/>
      <c r="Y32" s="221">
        <v>978</v>
      </c>
      <c r="Z32" s="37"/>
      <c r="AA32" s="110"/>
      <c r="AB32" s="110"/>
      <c r="AC32" s="128"/>
      <c r="AD32" s="131"/>
      <c r="AE32" s="132"/>
      <c r="AF32" s="132"/>
      <c r="AG32" s="132"/>
      <c r="AH32" s="134"/>
      <c r="AI32" s="130"/>
      <c r="AJ32" s="6"/>
      <c r="AK32" s="25" t="s">
        <v>12</v>
      </c>
      <c r="AL32" s="7"/>
      <c r="AM32" s="22">
        <f>SUM(AM27:AM31)</f>
        <v>205</v>
      </c>
      <c r="AN32" s="30">
        <f>SUM(AN27:AN31)</f>
        <v>1</v>
      </c>
      <c r="AO32" s="37"/>
      <c r="AP32" s="184" t="s">
        <v>124</v>
      </c>
      <c r="AQ32" s="39"/>
      <c r="AR32" s="43">
        <v>7492</v>
      </c>
      <c r="AS32" s="43">
        <v>6526</v>
      </c>
      <c r="AT32" s="44">
        <f>SUM(AR32:AS32)</f>
        <v>14018</v>
      </c>
      <c r="AU32" s="241">
        <f>AT32/15</f>
        <v>934.5333333333333</v>
      </c>
      <c r="AV32" s="110"/>
    </row>
    <row r="33" spans="1:62" ht="15.9" customHeight="1" outlineLevel="1" thickBot="1" x14ac:dyDescent="0.35">
      <c r="A33" s="37"/>
      <c r="B33" s="187" t="s">
        <v>12</v>
      </c>
      <c r="C33" s="237"/>
      <c r="D33" s="51">
        <f t="shared" si="11"/>
        <v>1281</v>
      </c>
      <c r="E33" s="51">
        <f t="shared" si="11"/>
        <v>7931</v>
      </c>
      <c r="F33" s="64">
        <f t="shared" si="11"/>
        <v>580.02499999999998</v>
      </c>
      <c r="G33" s="81"/>
      <c r="H33" s="37"/>
      <c r="I33" s="49" t="s">
        <v>178</v>
      </c>
      <c r="J33" s="18">
        <v>556</v>
      </c>
      <c r="K33" s="18">
        <v>185</v>
      </c>
      <c r="L33" s="18"/>
      <c r="M33" s="57"/>
      <c r="N33" s="121" t="s">
        <v>125</v>
      </c>
      <c r="O33" s="150" t="s">
        <v>126</v>
      </c>
      <c r="P33" s="10">
        <v>279</v>
      </c>
      <c r="Q33" s="10"/>
      <c r="R33" s="2"/>
      <c r="T33" s="37"/>
      <c r="U33" s="37"/>
      <c r="V33" s="153"/>
      <c r="W33" s="222" t="s">
        <v>127</v>
      </c>
      <c r="X33" s="152"/>
      <c r="Y33" s="221">
        <v>43</v>
      </c>
      <c r="Z33" s="37"/>
      <c r="AA33" s="37"/>
      <c r="AB33" s="37"/>
      <c r="AC33" s="133" t="s">
        <v>33</v>
      </c>
      <c r="AD33" s="131"/>
      <c r="AE33" s="132"/>
      <c r="AF33" s="132"/>
      <c r="AG33" s="134" t="s">
        <v>6</v>
      </c>
      <c r="AH33" s="134" t="s">
        <v>53</v>
      </c>
      <c r="AI33" s="130"/>
      <c r="AJ33" s="6"/>
      <c r="AK33" s="31" t="s">
        <v>128</v>
      </c>
      <c r="AL33" s="6" t="s">
        <v>129</v>
      </c>
      <c r="AM33" s="6"/>
      <c r="AN33" s="6"/>
      <c r="AO33" s="37"/>
      <c r="AP33" s="39"/>
      <c r="AQ33" s="39"/>
      <c r="AR33" s="45">
        <f>AR31+AR32</f>
        <v>31595</v>
      </c>
      <c r="AS33" s="44">
        <f>AS31+AS32</f>
        <v>23735</v>
      </c>
      <c r="AT33" s="44">
        <f>AR33+AS33</f>
        <v>55330</v>
      </c>
      <c r="AU33" s="241">
        <f>AT33/15</f>
        <v>3688.6666666666665</v>
      </c>
      <c r="AV33" s="37"/>
    </row>
    <row r="34" spans="1:62" ht="15.9" customHeight="1" outlineLevel="1" thickBot="1" x14ac:dyDescent="0.35">
      <c r="A34" s="230" t="s">
        <v>130</v>
      </c>
      <c r="B34" s="231"/>
      <c r="C34" s="232"/>
      <c r="D34" s="65">
        <f>D29+D33</f>
        <v>4802</v>
      </c>
      <c r="E34" s="65">
        <f>E29+E33</f>
        <v>59214.5</v>
      </c>
      <c r="F34" s="66">
        <f>F29+F33</f>
        <v>4014.9333333333334</v>
      </c>
      <c r="G34" s="83"/>
      <c r="H34" s="37"/>
      <c r="I34" s="218"/>
      <c r="J34" s="18"/>
      <c r="K34" s="18"/>
      <c r="L34" s="18"/>
      <c r="M34" s="57"/>
      <c r="N34" s="121"/>
      <c r="O34" s="212" t="s">
        <v>132</v>
      </c>
      <c r="P34" s="15">
        <f>SUM(P4:P33)</f>
        <v>4028</v>
      </c>
      <c r="Q34" s="15">
        <f>SUM(Q4:Q33)</f>
        <v>582</v>
      </c>
      <c r="R34" s="3"/>
      <c r="T34" s="37"/>
      <c r="U34" s="37"/>
      <c r="V34" s="153"/>
      <c r="W34" s="222" t="s">
        <v>133</v>
      </c>
      <c r="X34" s="150"/>
      <c r="Y34" s="221">
        <v>1315</v>
      </c>
      <c r="Z34" s="109">
        <f>Y28</f>
        <v>1021</v>
      </c>
      <c r="AA34" s="38" t="s">
        <v>134</v>
      </c>
      <c r="AB34" s="37"/>
      <c r="AC34" s="128"/>
      <c r="AD34" s="129" t="s">
        <v>59</v>
      </c>
      <c r="AE34" s="132"/>
      <c r="AF34" s="129"/>
      <c r="AG34" s="129"/>
      <c r="AH34" s="129"/>
      <c r="AI34" s="130"/>
      <c r="AJ34" s="8"/>
      <c r="AK34" s="6"/>
      <c r="AL34" s="6"/>
      <c r="AM34" s="6"/>
      <c r="AN34" s="6"/>
      <c r="AO34" s="37"/>
      <c r="AP34" s="187"/>
      <c r="AQ34" s="187"/>
      <c r="AR34" s="188"/>
      <c r="AS34" s="188"/>
      <c r="AT34" s="188"/>
      <c r="AU34" s="189"/>
      <c r="AV34" s="210"/>
    </row>
    <row r="35" spans="1:62" s="5" customFormat="1" ht="15.9" customHeight="1" outlineLevel="1" x14ac:dyDescent="0.3">
      <c r="A35" s="86"/>
      <c r="B35" s="142"/>
      <c r="C35" s="86"/>
      <c r="D35" s="86"/>
      <c r="E35" s="86"/>
      <c r="F35" s="86"/>
      <c r="G35" s="86"/>
      <c r="H35" s="147"/>
      <c r="I35" s="49" t="s">
        <v>131</v>
      </c>
      <c r="J35" s="19">
        <f>SUM(J32:J34)</f>
        <v>1135</v>
      </c>
      <c r="K35" s="19">
        <v>185</v>
      </c>
      <c r="L35" s="19"/>
      <c r="M35" s="58"/>
      <c r="N35" s="121"/>
      <c r="O35" s="213" t="s">
        <v>136</v>
      </c>
      <c r="P35" s="10">
        <v>144</v>
      </c>
      <c r="Q35" s="10">
        <v>48</v>
      </c>
      <c r="R35" s="1"/>
      <c r="S35"/>
      <c r="T35" s="37"/>
      <c r="U35" s="6"/>
      <c r="V35" s="39"/>
      <c r="W35" s="223" t="s">
        <v>137</v>
      </c>
      <c r="X35" s="224"/>
      <c r="Y35" s="40">
        <v>1590</v>
      </c>
      <c r="Z35" s="37"/>
      <c r="AA35" s="37"/>
      <c r="AB35" s="37"/>
      <c r="AC35" s="128"/>
      <c r="AD35" s="129" t="s">
        <v>62</v>
      </c>
      <c r="AE35" s="132"/>
      <c r="AF35" s="137"/>
      <c r="AG35" s="132"/>
      <c r="AH35" s="132"/>
      <c r="AI35" s="130"/>
      <c r="AJ35" s="32" t="s">
        <v>138</v>
      </c>
      <c r="AK35" s="33" t="s">
        <v>139</v>
      </c>
      <c r="AL35" s="7"/>
      <c r="AM35" s="17"/>
      <c r="AN35" s="34"/>
      <c r="AO35" s="37"/>
      <c r="AP35" s="190" t="s">
        <v>140</v>
      </c>
      <c r="AQ35" s="191"/>
      <c r="AR35" s="192"/>
      <c r="AS35" s="192"/>
      <c r="AT35" s="192"/>
      <c r="AU35" s="193"/>
      <c r="AV35" s="37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</row>
    <row r="36" spans="1:62" s="5" customFormat="1" ht="15.9" customHeight="1" x14ac:dyDescent="0.3">
      <c r="A36" s="143"/>
      <c r="B36" s="117" t="s">
        <v>192</v>
      </c>
      <c r="C36" s="86"/>
      <c r="D36" s="86"/>
      <c r="E36" s="144"/>
      <c r="F36" s="86"/>
      <c r="G36" s="86"/>
      <c r="H36" s="147"/>
      <c r="I36" s="49" t="s">
        <v>135</v>
      </c>
      <c r="J36" s="18"/>
      <c r="K36" s="18"/>
      <c r="L36" s="18"/>
      <c r="M36" s="57"/>
      <c r="N36" s="121"/>
      <c r="O36" s="37"/>
      <c r="P36" s="11"/>
      <c r="Q36" s="11"/>
      <c r="R36" s="3"/>
      <c r="S36"/>
      <c r="T36" s="37"/>
      <c r="U36" s="196"/>
      <c r="V36" s="37"/>
      <c r="W36" s="196"/>
      <c r="X36" s="37"/>
      <c r="Y36" s="37"/>
      <c r="Z36" s="37"/>
      <c r="AA36" s="37"/>
      <c r="AB36" s="37"/>
      <c r="AC36" s="128"/>
      <c r="AD36" s="129" t="s">
        <v>68</v>
      </c>
      <c r="AE36" s="132"/>
      <c r="AF36" s="137"/>
      <c r="AG36" s="132"/>
      <c r="AH36" s="132"/>
      <c r="AI36" s="130"/>
      <c r="AJ36" s="32"/>
      <c r="AK36" s="35" t="s">
        <v>141</v>
      </c>
      <c r="AL36" s="7"/>
      <c r="AM36" s="7"/>
      <c r="AN36" s="7"/>
      <c r="AO36" s="147"/>
      <c r="AP36" s="39" t="s">
        <v>181</v>
      </c>
      <c r="AQ36" s="39"/>
      <c r="AR36" s="43">
        <v>577</v>
      </c>
      <c r="AS36" s="43">
        <v>3308</v>
      </c>
      <c r="AT36" s="44">
        <f>SUM(AR36:AS36)</f>
        <v>3885</v>
      </c>
      <c r="AU36" s="241">
        <f>AT36/12</f>
        <v>323.75</v>
      </c>
      <c r="AV36" s="37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</row>
    <row r="37" spans="1:62" s="5" customFormat="1" ht="15.9" customHeight="1" x14ac:dyDescent="0.3">
      <c r="A37" s="142"/>
      <c r="B37" s="86"/>
      <c r="C37" s="86"/>
      <c r="D37" s="86"/>
      <c r="E37" s="86"/>
      <c r="F37" s="86"/>
      <c r="G37" s="86"/>
      <c r="H37" s="86"/>
      <c r="I37" s="4"/>
      <c r="M37" s="59"/>
      <c r="N37" s="121"/>
      <c r="O37" s="214" t="s">
        <v>142</v>
      </c>
      <c r="P37" s="15">
        <f>P34+P35</f>
        <v>4172</v>
      </c>
      <c r="Q37" s="15">
        <f>Q34+Q35</f>
        <v>630</v>
      </c>
      <c r="T37" s="37"/>
      <c r="U37" s="23"/>
      <c r="V37" s="24"/>
      <c r="W37" s="23" t="s">
        <v>143</v>
      </c>
      <c r="X37" s="6"/>
      <c r="Y37" s="21"/>
      <c r="Z37" s="21"/>
      <c r="AA37" s="21"/>
      <c r="AB37" s="14"/>
      <c r="AC37" s="158"/>
      <c r="AD37" s="138"/>
      <c r="AE37" s="138"/>
      <c r="AF37" s="127"/>
      <c r="AG37" s="138"/>
      <c r="AH37" s="138"/>
      <c r="AI37" s="127"/>
      <c r="AJ37" s="32"/>
      <c r="AK37" s="35" t="s">
        <v>145</v>
      </c>
      <c r="AL37" s="7"/>
      <c r="AM37" s="34"/>
      <c r="AN37" s="34"/>
      <c r="AO37" s="147"/>
      <c r="AP37" s="185" t="s">
        <v>12</v>
      </c>
      <c r="AQ37" s="186"/>
      <c r="AR37" s="48">
        <f>AR33+AR36</f>
        <v>32172</v>
      </c>
      <c r="AS37" s="48">
        <f>AS33+AS36</f>
        <v>27043</v>
      </c>
      <c r="AT37" s="48">
        <f>AT33+AT36</f>
        <v>59215</v>
      </c>
      <c r="AU37" s="242">
        <f>AU33+AU36</f>
        <v>4012.4166666666665</v>
      </c>
      <c r="AV37" s="37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</row>
    <row r="38" spans="1:62" ht="15.9" customHeight="1" x14ac:dyDescent="0.3">
      <c r="A38" s="142"/>
      <c r="B38" s="80"/>
      <c r="C38" s="80"/>
      <c r="D38" s="145"/>
      <c r="E38" s="145"/>
      <c r="F38" s="145"/>
      <c r="I38" s="142"/>
      <c r="J38" s="163"/>
      <c r="K38" s="80"/>
      <c r="L38" s="80"/>
      <c r="M38" s="195"/>
      <c r="N38" s="121"/>
      <c r="O38" s="196" t="s">
        <v>194</v>
      </c>
      <c r="P38" s="175">
        <v>4172</v>
      </c>
      <c r="Q38" s="197">
        <v>630</v>
      </c>
      <c r="R38" s="86"/>
      <c r="S38" s="86"/>
      <c r="T38" s="147"/>
      <c r="U38" s="109"/>
      <c r="V38" s="147"/>
      <c r="W38" s="37"/>
      <c r="X38" s="147"/>
      <c r="Y38" s="147"/>
      <c r="Z38" s="147"/>
      <c r="AA38" s="147"/>
      <c r="AB38" s="147"/>
      <c r="AD38" s="80"/>
      <c r="AE38" s="80"/>
      <c r="AF38" s="80"/>
      <c r="AG38" s="80"/>
      <c r="AH38" s="80"/>
      <c r="AI38" s="80"/>
      <c r="AJ38" s="198"/>
      <c r="AK38" s="199" t="s">
        <v>146</v>
      </c>
      <c r="AL38" s="113"/>
      <c r="AM38" s="200"/>
      <c r="AN38" s="200"/>
      <c r="AO38" s="147"/>
      <c r="AP38" s="147"/>
      <c r="AQ38" s="37"/>
      <c r="AR38" s="147"/>
      <c r="AS38" s="147"/>
      <c r="AT38" s="201"/>
      <c r="AU38" s="147"/>
      <c r="AV38" s="37"/>
    </row>
    <row r="39" spans="1:62" ht="15.9" customHeight="1" x14ac:dyDescent="0.3">
      <c r="A39" s="80"/>
      <c r="B39" s="80"/>
      <c r="C39" s="80"/>
      <c r="D39" s="80"/>
      <c r="E39" s="80"/>
      <c r="F39" s="80"/>
      <c r="I39" s="142"/>
      <c r="J39" s="80"/>
      <c r="K39" s="80"/>
      <c r="L39" s="80"/>
      <c r="M39" s="195"/>
      <c r="N39" s="202"/>
      <c r="O39" s="147"/>
      <c r="P39" s="243"/>
      <c r="Q39" s="243"/>
      <c r="R39" s="80"/>
      <c r="S39" s="122"/>
      <c r="U39" s="80"/>
      <c r="V39" s="80"/>
      <c r="W39" s="80"/>
      <c r="X39" s="80"/>
      <c r="Y39" s="80"/>
      <c r="Z39" s="80"/>
      <c r="AA39" s="80"/>
      <c r="AB39" s="80"/>
      <c r="AD39" s="80"/>
      <c r="AE39" s="80"/>
      <c r="AF39" s="80"/>
      <c r="AG39" s="80"/>
      <c r="AH39" s="80"/>
      <c r="AI39" s="80"/>
      <c r="AJ39" s="198"/>
      <c r="AK39" s="80"/>
      <c r="AL39" s="113"/>
      <c r="AM39" s="200"/>
      <c r="AN39" s="200"/>
      <c r="AO39" s="37"/>
      <c r="AP39" s="147"/>
      <c r="AQ39" s="147"/>
      <c r="AR39" s="147"/>
      <c r="AS39" s="146" t="s">
        <v>170</v>
      </c>
      <c r="AT39" s="203">
        <f>E34</f>
        <v>59214.5</v>
      </c>
      <c r="AU39" s="147"/>
      <c r="AV39" s="37"/>
    </row>
    <row r="40" spans="1:62" ht="15.9" customHeight="1" x14ac:dyDescent="0.3">
      <c r="A40" s="80"/>
      <c r="B40" s="80"/>
      <c r="C40" s="80"/>
      <c r="D40" s="80"/>
      <c r="E40" s="80"/>
      <c r="F40" s="80"/>
      <c r="I40" s="80"/>
      <c r="J40" s="80"/>
      <c r="K40" s="80"/>
      <c r="L40" s="80"/>
      <c r="M40" s="195"/>
      <c r="N40" s="121"/>
      <c r="O40" s="37"/>
      <c r="P40" s="37"/>
      <c r="Q40" s="37"/>
      <c r="R40" s="80"/>
      <c r="S40" s="122"/>
      <c r="U40" s="80"/>
      <c r="V40" s="80"/>
      <c r="W40" s="80"/>
      <c r="X40" s="80"/>
      <c r="Y40" s="163"/>
      <c r="Z40" s="80"/>
      <c r="AA40" s="80"/>
      <c r="AB40" s="80"/>
      <c r="AD40" s="80"/>
      <c r="AE40" s="80"/>
      <c r="AF40" s="80"/>
      <c r="AG40" s="80"/>
      <c r="AH40" s="80"/>
      <c r="AI40" s="80"/>
      <c r="AJ40" s="204"/>
      <c r="AK40" s="80"/>
      <c r="AL40" s="80"/>
      <c r="AM40" s="205"/>
      <c r="AN40" s="205"/>
      <c r="AP40" s="86"/>
      <c r="AQ40" s="86"/>
      <c r="AR40" s="86"/>
      <c r="AS40" s="86"/>
      <c r="AT40" s="206"/>
      <c r="AU40" s="86"/>
      <c r="AV40" s="80"/>
    </row>
    <row r="41" spans="1:62" ht="15.9" customHeight="1" outlineLevel="1" x14ac:dyDescent="0.25">
      <c r="A41" s="80"/>
      <c r="B41" s="80"/>
      <c r="C41" s="80"/>
      <c r="D41" s="80"/>
      <c r="E41" s="80"/>
      <c r="F41" s="80"/>
      <c r="I41" s="80"/>
      <c r="J41" s="80"/>
      <c r="K41" s="80"/>
      <c r="L41" s="80"/>
      <c r="M41" s="195"/>
      <c r="P41" s="80"/>
      <c r="Q41" s="80"/>
      <c r="R41" s="80"/>
      <c r="S41" s="122"/>
      <c r="U41" s="80"/>
      <c r="V41" s="80"/>
      <c r="W41" s="80"/>
      <c r="X41" s="80"/>
      <c r="Y41" s="80"/>
      <c r="Z41" s="80"/>
      <c r="AA41" s="80"/>
      <c r="AB41" s="80"/>
      <c r="AD41" s="80"/>
      <c r="AE41" s="80"/>
      <c r="AF41" s="80"/>
      <c r="AG41" s="80"/>
      <c r="AH41" s="80"/>
      <c r="AI41" s="80"/>
      <c r="AJ41" s="80"/>
      <c r="AK41" s="80"/>
      <c r="AL41" s="80"/>
      <c r="AM41" s="205"/>
      <c r="AN41" s="205"/>
      <c r="AP41" s="80"/>
      <c r="AQ41" s="80"/>
      <c r="AR41" s="80"/>
      <c r="AS41" s="80"/>
      <c r="AT41" s="163"/>
      <c r="AV41" s="80"/>
    </row>
    <row r="42" spans="1:62" ht="15.9" customHeight="1" x14ac:dyDescent="0.25">
      <c r="A42" s="80"/>
      <c r="B42" s="80"/>
      <c r="C42" s="80"/>
      <c r="D42" s="80"/>
      <c r="E42" s="80"/>
      <c r="F42" s="80"/>
      <c r="I42" s="80"/>
      <c r="J42" s="80"/>
      <c r="K42" s="80"/>
      <c r="L42" s="80"/>
      <c r="M42" s="195"/>
      <c r="P42" s="80"/>
      <c r="Q42" s="80"/>
      <c r="R42" s="80"/>
      <c r="S42" s="122"/>
      <c r="U42" s="80"/>
      <c r="V42" s="80"/>
      <c r="W42" s="80"/>
      <c r="X42" s="80"/>
      <c r="Y42" s="80"/>
      <c r="Z42" s="80"/>
      <c r="AA42" s="80"/>
      <c r="AB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P42" s="80"/>
      <c r="AQ42" s="80"/>
      <c r="AR42" s="80"/>
      <c r="AS42" s="80"/>
      <c r="AT42" s="80"/>
      <c r="AV42" s="80"/>
    </row>
    <row r="43" spans="1:62" ht="18" customHeight="1" x14ac:dyDescent="0.25">
      <c r="A43" s="80"/>
      <c r="B43" s="80"/>
      <c r="C43" s="80"/>
      <c r="D43" s="80"/>
      <c r="E43" s="80"/>
      <c r="F43" s="80"/>
      <c r="I43" s="80"/>
      <c r="J43" s="80"/>
      <c r="K43" s="80"/>
      <c r="L43" s="80"/>
      <c r="M43" s="195"/>
      <c r="P43" s="80"/>
      <c r="Q43" s="80"/>
      <c r="R43" s="80"/>
      <c r="S43" s="122"/>
      <c r="U43" s="80"/>
      <c r="V43" s="80"/>
      <c r="W43" s="80"/>
      <c r="X43" s="80"/>
      <c r="Y43" s="80"/>
      <c r="Z43" s="80"/>
      <c r="AA43" s="80"/>
      <c r="AB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P43" s="80"/>
      <c r="AQ43" s="80"/>
      <c r="AR43" s="80"/>
      <c r="AS43" s="80"/>
      <c r="AT43" s="80"/>
      <c r="AV43" s="80"/>
    </row>
    <row r="44" spans="1:62" ht="18" customHeight="1" x14ac:dyDescent="0.25">
      <c r="A44" s="80"/>
      <c r="B44" s="80"/>
      <c r="C44" s="80"/>
      <c r="D44" s="80"/>
      <c r="E44" s="80"/>
      <c r="F44" s="80"/>
      <c r="I44" s="80"/>
      <c r="J44" s="80"/>
      <c r="K44" s="80"/>
      <c r="L44" s="80"/>
      <c r="M44" s="195"/>
      <c r="P44" s="80"/>
      <c r="Q44" s="80"/>
      <c r="R44" s="80"/>
      <c r="S44" s="122"/>
      <c r="U44" s="80"/>
      <c r="V44" s="80"/>
      <c r="W44" s="80"/>
      <c r="X44" s="80"/>
      <c r="Y44" s="80"/>
      <c r="Z44" s="80"/>
      <c r="AA44" s="80"/>
      <c r="AB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P44" s="80"/>
      <c r="AQ44" s="80"/>
      <c r="AR44" s="80"/>
      <c r="AS44" s="80"/>
      <c r="AT44" s="80"/>
      <c r="AV44" s="80"/>
    </row>
    <row r="45" spans="1:62" s="5" customFormat="1" ht="18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208"/>
      <c r="N45" s="207"/>
      <c r="O45" s="80"/>
      <c r="P45" s="80"/>
      <c r="Q45" s="80"/>
      <c r="R45" s="80"/>
      <c r="S45" s="122"/>
      <c r="T45" s="86"/>
      <c r="U45" s="86"/>
      <c r="V45" s="86"/>
      <c r="W45" s="86"/>
      <c r="X45" s="86"/>
      <c r="Y45" s="86"/>
      <c r="Z45" s="86"/>
      <c r="AA45" s="86"/>
      <c r="AB45" s="86"/>
      <c r="AC45" s="159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0"/>
      <c r="AQ45" s="80"/>
      <c r="AR45" s="80"/>
      <c r="AS45" s="80"/>
      <c r="AT45" s="80"/>
      <c r="AU45" s="80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</row>
    <row r="46" spans="1:62" ht="18" customHeight="1" x14ac:dyDescent="0.25">
      <c r="A46" s="80"/>
      <c r="B46" s="80"/>
      <c r="C46" s="80"/>
      <c r="D46" s="80"/>
      <c r="E46" s="80"/>
      <c r="F46" s="80"/>
      <c r="I46" s="80"/>
      <c r="J46" s="80"/>
      <c r="K46" s="80"/>
      <c r="L46" s="80"/>
      <c r="M46" s="195"/>
      <c r="N46" s="209"/>
      <c r="O46" s="86"/>
      <c r="P46" s="86"/>
      <c r="Q46" s="86"/>
      <c r="R46" s="86"/>
      <c r="S46" s="86"/>
      <c r="U46" s="80"/>
      <c r="V46" s="80"/>
      <c r="W46" s="80"/>
      <c r="X46" s="80"/>
      <c r="Y46" s="80"/>
      <c r="Z46" s="80"/>
      <c r="AA46" s="80"/>
      <c r="AB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P46" s="80"/>
      <c r="AQ46" s="80"/>
      <c r="AR46" s="80"/>
      <c r="AS46" s="80"/>
      <c r="AT46" s="80"/>
      <c r="AV46" s="80"/>
    </row>
    <row r="47" spans="1:62" x14ac:dyDescent="0.25">
      <c r="A47" s="80"/>
      <c r="B47" s="80"/>
      <c r="C47" s="80"/>
      <c r="D47" s="80"/>
      <c r="E47" s="80"/>
      <c r="F47" s="80"/>
      <c r="I47" s="80"/>
      <c r="J47" s="80"/>
      <c r="K47" s="80"/>
      <c r="L47" s="80"/>
      <c r="M47" s="195"/>
      <c r="P47" s="80"/>
      <c r="Q47" s="80"/>
      <c r="R47" s="80"/>
      <c r="S47" s="122"/>
      <c r="U47" s="80"/>
      <c r="V47" s="80"/>
      <c r="W47" s="80"/>
      <c r="X47" s="80"/>
      <c r="Y47" s="80"/>
      <c r="Z47" s="80"/>
      <c r="AA47" s="80"/>
      <c r="AB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P47" s="80"/>
      <c r="AQ47" s="80"/>
      <c r="AR47" s="80"/>
      <c r="AS47" s="80"/>
      <c r="AT47" s="80"/>
      <c r="AV47" s="80"/>
    </row>
    <row r="48" spans="1:62" x14ac:dyDescent="0.25">
      <c r="A48" s="80"/>
      <c r="B48" s="80"/>
      <c r="C48" s="80"/>
      <c r="D48" s="80"/>
      <c r="E48" s="80"/>
      <c r="F48" s="80"/>
      <c r="I48" s="80"/>
      <c r="J48" s="80"/>
      <c r="K48" s="80"/>
      <c r="L48" s="80"/>
      <c r="M48" s="195"/>
      <c r="P48" s="80"/>
      <c r="Q48" s="80"/>
      <c r="R48" s="80"/>
      <c r="S48" s="122"/>
      <c r="U48" s="80"/>
      <c r="V48" s="80"/>
      <c r="W48" s="80"/>
      <c r="X48" s="80"/>
      <c r="Y48" s="80"/>
      <c r="Z48" s="80"/>
      <c r="AA48" s="80"/>
      <c r="AB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P48" s="86"/>
      <c r="AQ48" s="86"/>
      <c r="AR48" s="86"/>
      <c r="AS48" s="86"/>
      <c r="AT48" s="86"/>
      <c r="AU48" s="86"/>
      <c r="AV48" s="80"/>
    </row>
    <row r="49" spans="1:48" x14ac:dyDescent="0.25">
      <c r="A49" s="80"/>
      <c r="B49" s="80"/>
      <c r="C49" s="80"/>
      <c r="D49" s="80"/>
      <c r="E49" s="80"/>
      <c r="F49" s="80"/>
      <c r="I49" s="80"/>
      <c r="J49" s="80"/>
      <c r="K49" s="80"/>
      <c r="L49" s="80"/>
      <c r="M49" s="195"/>
      <c r="P49" s="80"/>
      <c r="Q49" s="80"/>
      <c r="R49" s="80"/>
      <c r="S49" s="122"/>
      <c r="U49" s="80"/>
      <c r="V49" s="80"/>
      <c r="W49" s="80"/>
      <c r="X49" s="80"/>
      <c r="Y49" s="80"/>
      <c r="Z49" s="80"/>
      <c r="AA49" s="80"/>
      <c r="AB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P49" s="80"/>
      <c r="AQ49" s="80"/>
      <c r="AR49" s="80"/>
      <c r="AS49" s="80"/>
      <c r="AT49" s="80"/>
      <c r="AV49" s="80"/>
    </row>
    <row r="50" spans="1:48" x14ac:dyDescent="0.25">
      <c r="A50" s="80"/>
      <c r="B50" s="80"/>
      <c r="C50" s="80"/>
      <c r="D50" s="80"/>
      <c r="E50" s="80"/>
      <c r="F50" s="80"/>
      <c r="I50" s="80"/>
      <c r="J50" s="80"/>
      <c r="K50" s="80"/>
      <c r="L50" s="80"/>
      <c r="M50" s="195"/>
      <c r="P50" s="80"/>
      <c r="Q50" s="80"/>
      <c r="R50" s="80"/>
      <c r="S50" s="122"/>
      <c r="U50" s="80"/>
      <c r="V50" s="80"/>
      <c r="W50" s="80"/>
      <c r="X50" s="80"/>
      <c r="Y50" s="80"/>
      <c r="Z50" s="80"/>
      <c r="AA50" s="80"/>
      <c r="AB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P50" s="80"/>
      <c r="AQ50" s="80"/>
      <c r="AR50" s="80"/>
      <c r="AS50" s="80"/>
      <c r="AT50" s="80"/>
      <c r="AV50" s="80"/>
    </row>
    <row r="51" spans="1:48" x14ac:dyDescent="0.25">
      <c r="A51" s="80"/>
      <c r="B51" s="80"/>
      <c r="C51" s="80"/>
      <c r="D51" s="80"/>
      <c r="E51" s="80"/>
      <c r="F51" s="80"/>
      <c r="I51" s="80"/>
      <c r="J51" s="80"/>
      <c r="K51" s="80"/>
      <c r="L51" s="80"/>
      <c r="M51" s="195"/>
      <c r="P51" s="80"/>
      <c r="Q51" s="80"/>
      <c r="R51" s="80"/>
      <c r="S51" s="122"/>
      <c r="U51" s="80"/>
      <c r="V51" s="80"/>
      <c r="W51" s="80"/>
      <c r="X51" s="80"/>
      <c r="Y51" s="80"/>
      <c r="Z51" s="80"/>
      <c r="AA51" s="80"/>
      <c r="AB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P51" s="80"/>
      <c r="AQ51" s="80"/>
      <c r="AR51" s="80"/>
      <c r="AS51" s="80"/>
      <c r="AT51" s="80"/>
      <c r="AV51" s="80"/>
    </row>
    <row r="52" spans="1:48" x14ac:dyDescent="0.25">
      <c r="A52" s="80"/>
      <c r="B52" s="80"/>
      <c r="C52" s="80"/>
      <c r="D52" s="80"/>
      <c r="E52" s="80"/>
      <c r="F52" s="80"/>
      <c r="I52" s="80"/>
      <c r="J52" s="80"/>
      <c r="K52" s="80"/>
      <c r="L52" s="80"/>
      <c r="M52" s="195"/>
      <c r="P52" s="80"/>
      <c r="Q52" s="80"/>
      <c r="R52" s="80"/>
      <c r="S52" s="122"/>
      <c r="U52" s="80"/>
      <c r="V52" s="80"/>
      <c r="W52" s="80"/>
      <c r="X52" s="80"/>
      <c r="Y52" s="80"/>
      <c r="Z52" s="80"/>
      <c r="AA52" s="80"/>
      <c r="AB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P52" s="80"/>
      <c r="AQ52" s="80"/>
      <c r="AR52" s="80"/>
      <c r="AS52" s="80"/>
      <c r="AT52" s="80"/>
      <c r="AV52" s="80"/>
    </row>
    <row r="53" spans="1:48" x14ac:dyDescent="0.25">
      <c r="A53" s="80"/>
      <c r="B53" s="80"/>
      <c r="C53" s="80"/>
      <c r="D53" s="80"/>
      <c r="E53" s="80"/>
      <c r="F53" s="80"/>
      <c r="I53" s="80"/>
      <c r="J53" s="80"/>
      <c r="K53" s="80"/>
      <c r="L53" s="80"/>
      <c r="M53" s="195"/>
      <c r="P53" s="80"/>
      <c r="Q53" s="80"/>
      <c r="R53" s="80"/>
      <c r="S53" s="122"/>
      <c r="U53" s="80"/>
      <c r="V53" s="80"/>
      <c r="W53" s="80"/>
      <c r="X53" s="80"/>
      <c r="Y53" s="80"/>
      <c r="Z53" s="80"/>
      <c r="AA53" s="80"/>
      <c r="AB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P53" s="80"/>
      <c r="AQ53" s="80"/>
      <c r="AR53" s="80"/>
      <c r="AS53" s="80"/>
      <c r="AT53" s="80"/>
      <c r="AV53" s="80"/>
    </row>
    <row r="54" spans="1:48" x14ac:dyDescent="0.25">
      <c r="A54" s="80"/>
      <c r="B54" s="80"/>
      <c r="C54" s="80"/>
      <c r="D54" s="80"/>
      <c r="E54" s="80"/>
      <c r="F54" s="80"/>
      <c r="I54" s="80"/>
      <c r="J54" s="80"/>
      <c r="K54" s="80"/>
      <c r="L54" s="80"/>
      <c r="M54" s="195"/>
      <c r="P54" s="80"/>
      <c r="Q54" s="80"/>
      <c r="R54" s="80"/>
      <c r="S54" s="122"/>
      <c r="U54" s="80"/>
      <c r="V54" s="80"/>
      <c r="W54" s="80"/>
      <c r="X54" s="80"/>
      <c r="Y54" s="80"/>
      <c r="Z54" s="80"/>
      <c r="AA54" s="80"/>
      <c r="AB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P54" s="80"/>
      <c r="AQ54" s="80"/>
      <c r="AR54" s="80"/>
      <c r="AS54" s="80"/>
      <c r="AT54" s="80"/>
      <c r="AV54" s="80"/>
    </row>
    <row r="55" spans="1:48" x14ac:dyDescent="0.25">
      <c r="A55" s="80"/>
      <c r="B55" s="80"/>
      <c r="C55" s="80"/>
      <c r="D55" s="80"/>
      <c r="E55" s="80"/>
      <c r="F55" s="80"/>
      <c r="I55" s="80"/>
      <c r="J55" s="80"/>
      <c r="K55" s="80"/>
      <c r="L55" s="80"/>
      <c r="M55" s="195"/>
      <c r="P55" s="80"/>
      <c r="Q55" s="80"/>
      <c r="R55" s="80"/>
      <c r="S55" s="122"/>
      <c r="U55" s="80"/>
      <c r="V55" s="80"/>
      <c r="W55" s="80"/>
      <c r="X55" s="80"/>
      <c r="Y55" s="80"/>
      <c r="Z55" s="80"/>
      <c r="AA55" s="80"/>
      <c r="AB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P55" s="80"/>
      <c r="AQ55" s="80"/>
      <c r="AR55" s="80"/>
      <c r="AS55" s="80"/>
      <c r="AT55" s="80"/>
      <c r="AV55" s="80"/>
    </row>
    <row r="56" spans="1:48" x14ac:dyDescent="0.25">
      <c r="A56" s="80"/>
      <c r="B56" s="80"/>
      <c r="C56" s="80"/>
      <c r="D56" s="80"/>
      <c r="E56" s="80"/>
      <c r="F56" s="80"/>
      <c r="I56" s="80"/>
      <c r="J56" s="80"/>
      <c r="K56" s="80"/>
      <c r="L56" s="80"/>
      <c r="M56" s="195"/>
      <c r="P56" s="80"/>
      <c r="Q56" s="80"/>
      <c r="R56" s="80"/>
      <c r="S56" s="122"/>
      <c r="U56" s="80"/>
      <c r="V56" s="80"/>
      <c r="W56" s="80"/>
      <c r="X56" s="80"/>
      <c r="Y56" s="80"/>
      <c r="Z56" s="80"/>
      <c r="AA56" s="80"/>
      <c r="AB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P56" s="80"/>
      <c r="AQ56" s="80"/>
      <c r="AR56" s="80"/>
      <c r="AS56" s="80"/>
      <c r="AT56" s="80"/>
      <c r="AV56" s="80"/>
    </row>
    <row r="57" spans="1:48" x14ac:dyDescent="0.25">
      <c r="A57" s="80"/>
      <c r="B57" s="80"/>
      <c r="C57" s="80"/>
      <c r="D57" s="80"/>
      <c r="E57" s="80"/>
      <c r="F57" s="80"/>
      <c r="I57" s="80"/>
      <c r="J57" s="80"/>
      <c r="K57" s="80"/>
      <c r="L57" s="80"/>
      <c r="M57" s="195"/>
      <c r="P57" s="80"/>
      <c r="Q57" s="80"/>
      <c r="R57" s="80"/>
      <c r="S57" s="122"/>
      <c r="U57" s="80"/>
      <c r="V57" s="80"/>
      <c r="W57" s="80"/>
      <c r="X57" s="80"/>
      <c r="Y57" s="80"/>
      <c r="Z57" s="80"/>
      <c r="AA57" s="80"/>
      <c r="AB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P57" s="80"/>
      <c r="AQ57" s="80"/>
      <c r="AR57" s="80"/>
      <c r="AS57" s="80"/>
      <c r="AT57" s="80"/>
      <c r="AV57" s="80"/>
    </row>
    <row r="58" spans="1:48" x14ac:dyDescent="0.25">
      <c r="A58" s="80"/>
      <c r="B58" s="80"/>
      <c r="C58" s="80"/>
      <c r="D58" s="80"/>
      <c r="E58" s="80"/>
      <c r="F58" s="80"/>
      <c r="I58" s="80"/>
      <c r="J58" s="80"/>
      <c r="K58" s="80"/>
      <c r="L58" s="80"/>
      <c r="M58" s="195"/>
      <c r="P58" s="80"/>
      <c r="Q58" s="80"/>
      <c r="R58" s="80"/>
      <c r="S58" s="122"/>
      <c r="U58" s="80"/>
      <c r="V58" s="80"/>
      <c r="W58" s="80"/>
      <c r="X58" s="80"/>
      <c r="Y58" s="80"/>
      <c r="Z58" s="80"/>
      <c r="AA58" s="80"/>
      <c r="AB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P58" s="80"/>
      <c r="AQ58" s="80"/>
      <c r="AR58" s="80"/>
      <c r="AS58" s="80"/>
      <c r="AT58" s="80"/>
      <c r="AV58" s="80"/>
    </row>
    <row r="59" spans="1:48" x14ac:dyDescent="0.25">
      <c r="A59" s="80"/>
      <c r="B59" s="80"/>
      <c r="C59" s="80"/>
      <c r="D59" s="80"/>
      <c r="E59" s="80"/>
      <c r="F59" s="80"/>
      <c r="I59" s="80"/>
      <c r="J59" s="80"/>
      <c r="K59" s="80"/>
      <c r="L59" s="80"/>
      <c r="M59" s="195"/>
      <c r="P59" s="80"/>
      <c r="Q59" s="80"/>
      <c r="R59" s="80"/>
      <c r="S59" s="122"/>
      <c r="U59" s="80"/>
      <c r="V59" s="80"/>
      <c r="W59" s="80"/>
      <c r="X59" s="80"/>
      <c r="Y59" s="80"/>
      <c r="Z59" s="80"/>
      <c r="AA59" s="80"/>
      <c r="AB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P59" s="80"/>
      <c r="AQ59" s="80"/>
      <c r="AR59" s="80"/>
      <c r="AS59" s="80"/>
      <c r="AT59" s="80"/>
      <c r="AV59" s="80"/>
    </row>
    <row r="60" spans="1:48" x14ac:dyDescent="0.25">
      <c r="A60" s="80"/>
      <c r="B60" s="80"/>
      <c r="C60" s="80"/>
      <c r="D60" s="80"/>
      <c r="E60" s="80"/>
      <c r="F60" s="80"/>
      <c r="I60" s="80"/>
      <c r="J60" s="80"/>
      <c r="K60" s="80"/>
      <c r="L60" s="80"/>
      <c r="M60" s="195"/>
      <c r="P60" s="80"/>
      <c r="Q60" s="80"/>
      <c r="R60" s="80"/>
      <c r="S60" s="122"/>
      <c r="U60" s="80"/>
      <c r="V60" s="80"/>
      <c r="W60" s="80"/>
      <c r="X60" s="80"/>
      <c r="Y60" s="80"/>
      <c r="Z60" s="80"/>
      <c r="AA60" s="80"/>
      <c r="AB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P60" s="80"/>
      <c r="AQ60" s="80"/>
      <c r="AR60" s="80"/>
      <c r="AS60" s="80"/>
      <c r="AT60" s="80"/>
      <c r="AV60" s="80"/>
    </row>
    <row r="61" spans="1:48" x14ac:dyDescent="0.25">
      <c r="A61" s="80"/>
      <c r="B61" s="205"/>
      <c r="C61" s="205"/>
      <c r="D61" s="80"/>
      <c r="E61" s="80"/>
      <c r="F61" s="80"/>
      <c r="I61" s="80"/>
      <c r="J61" s="80"/>
      <c r="K61" s="80"/>
      <c r="L61" s="80"/>
      <c r="M61" s="195"/>
      <c r="P61" s="80"/>
      <c r="Q61" s="80"/>
      <c r="R61" s="80"/>
      <c r="S61" s="122"/>
      <c r="U61" s="80"/>
      <c r="V61" s="80"/>
      <c r="W61" s="80"/>
      <c r="X61" s="80"/>
      <c r="Y61" s="80"/>
      <c r="Z61" s="80"/>
      <c r="AA61" s="80"/>
      <c r="AB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P61" s="80"/>
      <c r="AQ61" s="80"/>
      <c r="AR61" s="80"/>
      <c r="AS61" s="80"/>
      <c r="AT61" s="80"/>
      <c r="AV61" s="80"/>
    </row>
    <row r="62" spans="1:48" x14ac:dyDescent="0.25">
      <c r="A62" s="80"/>
      <c r="B62" s="80"/>
      <c r="C62" s="80"/>
      <c r="D62" s="80"/>
      <c r="E62" s="80"/>
      <c r="F62" s="80"/>
      <c r="I62" s="80"/>
      <c r="J62" s="80"/>
      <c r="K62" s="80"/>
      <c r="L62" s="80"/>
      <c r="M62" s="195"/>
      <c r="P62" s="80"/>
      <c r="Q62" s="80"/>
      <c r="R62" s="80"/>
      <c r="S62" s="122"/>
      <c r="U62" s="80"/>
      <c r="V62" s="80"/>
      <c r="W62" s="80"/>
      <c r="X62" s="80"/>
      <c r="Y62" s="80"/>
      <c r="Z62" s="80"/>
      <c r="AA62" s="80"/>
      <c r="AB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P62" s="80"/>
      <c r="AQ62" s="80"/>
      <c r="AR62" s="80"/>
      <c r="AS62" s="80"/>
      <c r="AT62" s="80"/>
      <c r="AV62" s="80"/>
    </row>
    <row r="63" spans="1:48" x14ac:dyDescent="0.25">
      <c r="A63" s="80"/>
      <c r="B63" s="80"/>
      <c r="C63" s="80"/>
      <c r="D63" s="80"/>
      <c r="E63" s="80"/>
      <c r="F63" s="80"/>
      <c r="I63" s="80"/>
      <c r="J63" s="80"/>
      <c r="K63" s="80"/>
      <c r="L63" s="80"/>
      <c r="M63" s="195"/>
      <c r="P63" s="80"/>
      <c r="Q63" s="80"/>
      <c r="R63" s="80"/>
      <c r="S63" s="122"/>
      <c r="U63" s="80"/>
      <c r="V63" s="80"/>
      <c r="W63" s="80"/>
      <c r="X63" s="80"/>
      <c r="Y63" s="80"/>
      <c r="Z63" s="80"/>
      <c r="AA63" s="80"/>
      <c r="AB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P63" s="80"/>
      <c r="AQ63" s="80"/>
      <c r="AR63" s="80"/>
      <c r="AS63" s="80"/>
      <c r="AT63" s="80"/>
      <c r="AV63" s="80"/>
    </row>
    <row r="64" spans="1:48" x14ac:dyDescent="0.25">
      <c r="A64" s="80"/>
      <c r="B64" s="80"/>
      <c r="C64" s="80"/>
      <c r="D64" s="80"/>
      <c r="E64" s="80"/>
      <c r="F64" s="80"/>
      <c r="I64" s="80"/>
      <c r="J64" s="80"/>
      <c r="K64" s="80"/>
      <c r="L64" s="80"/>
      <c r="M64" s="195"/>
      <c r="P64" s="80"/>
      <c r="Q64" s="80"/>
      <c r="R64" s="80"/>
      <c r="S64" s="122"/>
      <c r="U64" s="80"/>
      <c r="V64" s="80"/>
      <c r="W64" s="80"/>
      <c r="X64" s="80"/>
      <c r="Y64" s="80"/>
      <c r="Z64" s="80"/>
      <c r="AA64" s="80"/>
      <c r="AB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P64" s="80"/>
      <c r="AQ64" s="80"/>
      <c r="AR64" s="80"/>
      <c r="AS64" s="80"/>
      <c r="AT64" s="80"/>
      <c r="AV64" s="80"/>
    </row>
    <row r="65" spans="1:48" x14ac:dyDescent="0.25">
      <c r="A65" s="80"/>
      <c r="B65" s="80"/>
      <c r="C65" s="80"/>
      <c r="D65" s="80"/>
      <c r="E65" s="80"/>
      <c r="F65" s="80"/>
      <c r="I65" s="80"/>
      <c r="J65" s="80"/>
      <c r="K65" s="80"/>
      <c r="L65" s="80"/>
      <c r="M65" s="195"/>
      <c r="P65" s="80"/>
      <c r="Q65" s="80"/>
      <c r="R65" s="80"/>
      <c r="S65" s="122"/>
      <c r="U65" s="80"/>
      <c r="V65" s="80"/>
      <c r="W65" s="80"/>
      <c r="X65" s="80"/>
      <c r="Y65" s="80"/>
      <c r="Z65" s="80"/>
      <c r="AA65" s="80"/>
      <c r="AB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P65" s="80"/>
      <c r="AQ65" s="80"/>
      <c r="AR65" s="80"/>
      <c r="AS65" s="80"/>
      <c r="AT65" s="80"/>
      <c r="AV65" s="80"/>
    </row>
    <row r="66" spans="1:48" x14ac:dyDescent="0.25">
      <c r="A66" s="80"/>
      <c r="B66" s="80"/>
      <c r="C66" s="80"/>
      <c r="D66" s="80"/>
      <c r="E66" s="80"/>
      <c r="F66" s="80"/>
      <c r="I66" s="80"/>
      <c r="J66" s="80"/>
      <c r="K66" s="80"/>
      <c r="L66" s="80"/>
      <c r="M66" s="195"/>
      <c r="P66" s="80"/>
      <c r="Q66" s="80"/>
      <c r="R66" s="80"/>
      <c r="S66" s="122"/>
      <c r="U66" s="80"/>
      <c r="V66" s="80"/>
      <c r="W66" s="80"/>
      <c r="X66" s="80"/>
      <c r="Y66" s="80"/>
      <c r="Z66" s="80"/>
      <c r="AA66" s="80"/>
      <c r="AB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P66" s="80"/>
      <c r="AQ66" s="80"/>
      <c r="AR66" s="80"/>
      <c r="AS66" s="80"/>
      <c r="AT66" s="80"/>
      <c r="AV66" s="80"/>
    </row>
    <row r="67" spans="1:48" x14ac:dyDescent="0.25">
      <c r="A67" s="80"/>
      <c r="B67" s="80"/>
      <c r="C67" s="80"/>
      <c r="D67" s="80"/>
      <c r="E67" s="80"/>
      <c r="F67" s="80"/>
      <c r="I67" s="80"/>
      <c r="J67" s="80"/>
      <c r="K67" s="80"/>
      <c r="L67" s="80"/>
      <c r="M67" s="195"/>
      <c r="P67" s="80"/>
      <c r="Q67" s="80"/>
      <c r="R67" s="80"/>
      <c r="S67" s="122"/>
      <c r="U67" s="80"/>
      <c r="V67" s="80"/>
      <c r="W67" s="80"/>
      <c r="X67" s="80"/>
      <c r="Y67" s="80"/>
      <c r="Z67" s="80"/>
      <c r="AA67" s="80"/>
      <c r="AB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P67" s="80"/>
      <c r="AQ67" s="80"/>
      <c r="AR67" s="80"/>
      <c r="AS67" s="80"/>
      <c r="AT67" s="80"/>
      <c r="AV67" s="80"/>
    </row>
    <row r="68" spans="1:48" x14ac:dyDescent="0.25">
      <c r="A68" s="80"/>
      <c r="B68" s="80"/>
      <c r="C68" s="80"/>
      <c r="D68" s="80"/>
      <c r="E68" s="80"/>
      <c r="F68" s="80"/>
      <c r="I68" s="80"/>
      <c r="J68" s="80"/>
      <c r="K68" s="80"/>
      <c r="L68" s="80"/>
      <c r="M68" s="195"/>
      <c r="P68" s="80"/>
      <c r="Q68" s="80"/>
      <c r="R68" s="80"/>
      <c r="S68" s="122"/>
      <c r="U68" s="80"/>
      <c r="V68" s="80"/>
      <c r="W68" s="80"/>
      <c r="X68" s="80"/>
      <c r="Y68" s="80"/>
      <c r="Z68" s="80"/>
      <c r="AA68" s="80"/>
      <c r="AB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P68" s="80"/>
      <c r="AQ68" s="80"/>
      <c r="AR68" s="80"/>
      <c r="AS68" s="80"/>
      <c r="AT68" s="80"/>
      <c r="AV68" s="80"/>
    </row>
    <row r="69" spans="1:48" x14ac:dyDescent="0.25">
      <c r="A69" s="80"/>
      <c r="B69" s="80"/>
      <c r="C69" s="80"/>
      <c r="D69" s="80"/>
      <c r="E69" s="80"/>
      <c r="F69" s="80"/>
      <c r="I69" s="80"/>
      <c r="J69" s="80"/>
      <c r="K69" s="80"/>
      <c r="L69" s="80"/>
      <c r="M69" s="195"/>
      <c r="P69" s="80"/>
      <c r="Q69" s="80"/>
      <c r="R69" s="80"/>
      <c r="S69" s="122"/>
      <c r="U69" s="80"/>
      <c r="V69" s="80"/>
      <c r="W69" s="80"/>
      <c r="X69" s="80"/>
      <c r="Y69" s="80"/>
      <c r="Z69" s="80"/>
      <c r="AA69" s="80"/>
      <c r="AB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P69" s="80"/>
      <c r="AQ69" s="80"/>
      <c r="AR69" s="80"/>
      <c r="AS69" s="80"/>
      <c r="AT69" s="80"/>
      <c r="AV69" s="80"/>
    </row>
    <row r="70" spans="1:48" x14ac:dyDescent="0.25">
      <c r="A70" s="80"/>
      <c r="B70" s="80"/>
      <c r="C70" s="80"/>
      <c r="D70" s="80"/>
      <c r="E70" s="80"/>
      <c r="F70" s="80"/>
      <c r="I70" s="80"/>
      <c r="J70" s="80"/>
      <c r="K70" s="80"/>
      <c r="L70" s="80"/>
      <c r="M70" s="195"/>
      <c r="P70" s="80"/>
      <c r="Q70" s="80"/>
      <c r="R70" s="80"/>
      <c r="S70" s="122"/>
      <c r="U70" s="80"/>
      <c r="V70" s="80"/>
      <c r="W70" s="80"/>
      <c r="X70" s="80"/>
      <c r="Y70" s="80"/>
      <c r="Z70" s="80"/>
      <c r="AA70" s="80"/>
      <c r="AB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P70" s="80"/>
      <c r="AQ70" s="80"/>
      <c r="AR70" s="80"/>
      <c r="AS70" s="80"/>
      <c r="AT70" s="80"/>
      <c r="AV70" s="80"/>
    </row>
    <row r="71" spans="1:48" x14ac:dyDescent="0.25">
      <c r="A71" s="80"/>
      <c r="B71" s="80"/>
      <c r="C71" s="80"/>
      <c r="D71" s="80"/>
      <c r="E71" s="80"/>
      <c r="F71" s="80"/>
      <c r="I71" s="80"/>
      <c r="J71" s="80"/>
      <c r="K71" s="80"/>
      <c r="L71" s="80"/>
      <c r="M71" s="195"/>
      <c r="P71" s="80"/>
      <c r="Q71" s="80"/>
      <c r="R71" s="80"/>
      <c r="S71" s="122"/>
      <c r="U71" s="80"/>
      <c r="V71" s="80"/>
      <c r="W71" s="80"/>
      <c r="X71" s="80"/>
      <c r="Y71" s="80"/>
      <c r="Z71" s="80"/>
      <c r="AA71" s="80"/>
      <c r="AB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P71" s="80"/>
      <c r="AQ71" s="80"/>
      <c r="AR71" s="80"/>
      <c r="AS71" s="80"/>
      <c r="AT71" s="80"/>
      <c r="AV71" s="80"/>
    </row>
    <row r="72" spans="1:48" x14ac:dyDescent="0.25">
      <c r="A72" s="80"/>
      <c r="B72" s="80"/>
      <c r="C72" s="80"/>
      <c r="D72" s="80"/>
      <c r="E72" s="80"/>
      <c r="F72" s="80"/>
      <c r="I72" s="80"/>
      <c r="J72" s="80"/>
      <c r="K72" s="80"/>
      <c r="L72" s="80"/>
      <c r="M72" s="195"/>
      <c r="P72" s="80"/>
      <c r="Q72" s="80"/>
      <c r="R72" s="80"/>
      <c r="S72" s="122"/>
      <c r="U72" s="80"/>
      <c r="V72" s="80"/>
      <c r="W72" s="80"/>
      <c r="X72" s="80"/>
      <c r="Y72" s="80"/>
      <c r="Z72" s="80"/>
      <c r="AA72" s="80"/>
      <c r="AB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P72" s="80"/>
      <c r="AQ72" s="80"/>
      <c r="AR72" s="80"/>
      <c r="AS72" s="80"/>
      <c r="AT72" s="80"/>
      <c r="AV72" s="80"/>
    </row>
    <row r="73" spans="1:48" x14ac:dyDescent="0.25">
      <c r="A73" s="80"/>
      <c r="B73" s="80"/>
      <c r="C73" s="80"/>
      <c r="D73" s="80"/>
      <c r="E73" s="80"/>
      <c r="F73" s="80"/>
      <c r="I73" s="80"/>
      <c r="J73" s="80"/>
      <c r="K73" s="80"/>
      <c r="L73" s="80"/>
      <c r="M73" s="195"/>
      <c r="P73" s="80"/>
      <c r="Q73" s="80"/>
      <c r="R73" s="80"/>
      <c r="S73" s="122"/>
      <c r="U73" s="80"/>
      <c r="V73" s="80"/>
      <c r="W73" s="80"/>
      <c r="X73" s="80"/>
      <c r="Y73" s="80"/>
      <c r="Z73" s="80"/>
      <c r="AA73" s="80"/>
      <c r="AB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P73" s="80"/>
      <c r="AQ73" s="80"/>
      <c r="AR73" s="80"/>
      <c r="AS73" s="80"/>
      <c r="AT73" s="80"/>
      <c r="AV73" s="80"/>
    </row>
    <row r="74" spans="1:48" x14ac:dyDescent="0.25">
      <c r="A74" s="80"/>
      <c r="B74" s="80"/>
      <c r="C74" s="80"/>
      <c r="D74" s="80"/>
      <c r="E74" s="80"/>
      <c r="F74" s="80"/>
      <c r="I74" s="80"/>
      <c r="J74" s="80"/>
      <c r="K74" s="80"/>
      <c r="L74" s="80"/>
      <c r="M74" s="195"/>
      <c r="P74" s="80"/>
      <c r="Q74" s="80"/>
      <c r="R74" s="80"/>
      <c r="S74" s="122"/>
      <c r="U74" s="80"/>
      <c r="V74" s="80"/>
      <c r="W74" s="80"/>
      <c r="X74" s="80"/>
      <c r="Y74" s="80"/>
      <c r="Z74" s="80"/>
      <c r="AA74" s="80"/>
      <c r="AB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P74" s="80"/>
      <c r="AQ74" s="80"/>
      <c r="AR74" s="80"/>
      <c r="AS74" s="80"/>
      <c r="AT74" s="80"/>
      <c r="AV74" s="80"/>
    </row>
    <row r="75" spans="1:48" x14ac:dyDescent="0.25">
      <c r="A75" s="80"/>
      <c r="B75" s="80"/>
      <c r="C75" s="80"/>
      <c r="D75" s="80"/>
      <c r="E75" s="80"/>
      <c r="F75" s="80"/>
      <c r="I75" s="80"/>
      <c r="J75" s="80"/>
      <c r="K75" s="80"/>
      <c r="L75" s="80"/>
      <c r="M75" s="195"/>
      <c r="P75" s="80"/>
      <c r="Q75" s="80"/>
      <c r="R75" s="80"/>
      <c r="S75" s="122"/>
      <c r="U75" s="80"/>
      <c r="V75" s="80"/>
      <c r="W75" s="80"/>
      <c r="X75" s="80"/>
      <c r="Y75" s="80"/>
      <c r="Z75" s="80"/>
      <c r="AA75" s="80"/>
      <c r="AB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P75" s="80"/>
      <c r="AQ75" s="80"/>
      <c r="AR75" s="80"/>
      <c r="AS75" s="80"/>
      <c r="AT75" s="80"/>
      <c r="AV75" s="80"/>
    </row>
    <row r="76" spans="1:48" x14ac:dyDescent="0.25">
      <c r="A76" s="80"/>
      <c r="B76" s="80"/>
      <c r="C76" s="80"/>
      <c r="D76" s="80"/>
      <c r="E76" s="80"/>
      <c r="F76" s="80"/>
      <c r="I76" s="80"/>
      <c r="J76" s="80"/>
      <c r="K76" s="80"/>
      <c r="L76" s="80"/>
      <c r="M76" s="195"/>
      <c r="P76" s="80"/>
      <c r="Q76" s="80"/>
      <c r="R76" s="80"/>
      <c r="S76" s="122"/>
      <c r="U76" s="80"/>
      <c r="V76" s="80"/>
      <c r="W76" s="80"/>
      <c r="X76" s="80"/>
      <c r="Y76" s="80"/>
      <c r="Z76" s="80"/>
      <c r="AA76" s="80"/>
      <c r="AB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P76" s="80"/>
      <c r="AQ76" s="80"/>
      <c r="AR76" s="80"/>
      <c r="AS76" s="80"/>
      <c r="AT76" s="80"/>
      <c r="AV76" s="80"/>
    </row>
    <row r="77" spans="1:48" x14ac:dyDescent="0.25">
      <c r="A77" s="80"/>
      <c r="B77" s="80"/>
      <c r="C77" s="80"/>
      <c r="D77" s="80"/>
      <c r="E77" s="80"/>
      <c r="F77" s="80"/>
      <c r="I77" s="80"/>
      <c r="J77" s="80"/>
      <c r="K77" s="80"/>
      <c r="L77" s="80"/>
      <c r="M77" s="195"/>
      <c r="P77" s="80"/>
      <c r="Q77" s="80"/>
      <c r="R77" s="80"/>
      <c r="S77" s="122"/>
      <c r="U77" s="80"/>
      <c r="V77" s="80"/>
      <c r="W77" s="80"/>
      <c r="X77" s="80"/>
      <c r="Y77" s="80"/>
      <c r="Z77" s="80"/>
      <c r="AA77" s="80"/>
      <c r="AB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P77" s="80"/>
      <c r="AQ77" s="80"/>
      <c r="AR77" s="80"/>
      <c r="AS77" s="80"/>
      <c r="AT77" s="80"/>
      <c r="AV77" s="80"/>
    </row>
    <row r="78" spans="1:48" x14ac:dyDescent="0.25">
      <c r="A78" s="80"/>
      <c r="B78" s="80"/>
      <c r="C78" s="80"/>
      <c r="D78" s="80"/>
      <c r="E78" s="80"/>
      <c r="F78" s="80"/>
      <c r="I78" s="80"/>
      <c r="J78" s="80"/>
      <c r="K78" s="80"/>
      <c r="L78" s="80"/>
      <c r="M78" s="195"/>
      <c r="P78" s="80"/>
      <c r="Q78" s="80"/>
      <c r="R78" s="80"/>
      <c r="S78" s="122"/>
      <c r="U78" s="80"/>
      <c r="V78" s="80"/>
      <c r="W78" s="80"/>
      <c r="X78" s="80"/>
      <c r="Y78" s="80"/>
      <c r="Z78" s="80"/>
      <c r="AA78" s="80"/>
      <c r="AB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P78" s="80"/>
      <c r="AQ78" s="80"/>
      <c r="AR78" s="80"/>
      <c r="AS78" s="80"/>
      <c r="AT78" s="80"/>
      <c r="AV78" s="80"/>
    </row>
    <row r="79" spans="1:48" x14ac:dyDescent="0.25">
      <c r="A79" s="80"/>
      <c r="B79" s="80"/>
      <c r="C79" s="80"/>
      <c r="D79" s="80"/>
      <c r="E79" s="80"/>
      <c r="F79" s="80"/>
      <c r="I79" s="80"/>
      <c r="J79" s="80"/>
      <c r="K79" s="80"/>
      <c r="L79" s="80"/>
      <c r="M79" s="195"/>
      <c r="P79" s="80"/>
      <c r="Q79" s="80"/>
      <c r="R79" s="80"/>
      <c r="S79" s="122"/>
      <c r="U79" s="80"/>
      <c r="V79" s="80"/>
      <c r="W79" s="80"/>
      <c r="X79" s="80"/>
      <c r="Y79" s="80"/>
      <c r="Z79" s="80"/>
      <c r="AA79" s="80"/>
      <c r="AB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P79" s="80"/>
      <c r="AQ79" s="80"/>
      <c r="AR79" s="80"/>
      <c r="AS79" s="80"/>
      <c r="AT79" s="80"/>
      <c r="AV79" s="80"/>
    </row>
    <row r="80" spans="1:48" x14ac:dyDescent="0.25">
      <c r="A80" s="80"/>
      <c r="B80" s="80"/>
      <c r="C80" s="80"/>
      <c r="D80" s="80"/>
      <c r="E80" s="80"/>
      <c r="F80" s="80"/>
      <c r="I80" s="80"/>
      <c r="J80" s="80"/>
      <c r="K80" s="80"/>
      <c r="L80" s="80"/>
      <c r="M80" s="195"/>
      <c r="P80" s="80"/>
      <c r="Q80" s="80"/>
      <c r="R80" s="80"/>
      <c r="S80" s="122"/>
      <c r="U80" s="80"/>
      <c r="V80" s="80"/>
      <c r="W80" s="80"/>
      <c r="X80" s="80"/>
      <c r="Y80" s="80"/>
      <c r="Z80" s="80"/>
      <c r="AA80" s="80"/>
      <c r="AB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P80" s="80"/>
      <c r="AQ80" s="80"/>
      <c r="AR80" s="80"/>
      <c r="AS80" s="80"/>
      <c r="AT80" s="80"/>
      <c r="AV80" s="80"/>
    </row>
    <row r="81" spans="1:48" x14ac:dyDescent="0.25">
      <c r="A81" s="80"/>
      <c r="B81" s="80"/>
      <c r="C81" s="80"/>
      <c r="D81" s="80"/>
      <c r="E81" s="80"/>
      <c r="F81" s="80"/>
      <c r="I81" s="80"/>
      <c r="J81" s="80"/>
      <c r="K81" s="80"/>
      <c r="L81" s="80"/>
      <c r="M81" s="195"/>
      <c r="P81" s="80"/>
      <c r="Q81" s="80"/>
      <c r="R81" s="80"/>
      <c r="S81" s="122"/>
      <c r="U81" s="80"/>
      <c r="V81" s="80"/>
      <c r="W81" s="80"/>
      <c r="X81" s="80"/>
      <c r="Y81" s="80"/>
      <c r="Z81" s="80"/>
      <c r="AA81" s="80"/>
      <c r="AB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P81" s="80"/>
      <c r="AQ81" s="80"/>
      <c r="AR81" s="80"/>
      <c r="AS81" s="80"/>
      <c r="AT81" s="80"/>
      <c r="AV81" s="80"/>
    </row>
    <row r="82" spans="1:48" x14ac:dyDescent="0.25">
      <c r="A82" s="80"/>
      <c r="B82" s="80"/>
      <c r="C82" s="80"/>
      <c r="D82" s="80"/>
      <c r="E82" s="80"/>
      <c r="F82" s="80"/>
      <c r="I82" s="80"/>
      <c r="J82" s="80"/>
      <c r="K82" s="80"/>
      <c r="L82" s="80"/>
      <c r="M82" s="195"/>
      <c r="P82" s="80"/>
      <c r="Q82" s="80"/>
      <c r="R82" s="80"/>
      <c r="S82" s="122"/>
      <c r="U82" s="80"/>
      <c r="V82" s="80"/>
      <c r="W82" s="80"/>
      <c r="X82" s="80"/>
      <c r="Y82" s="80"/>
      <c r="Z82" s="80"/>
      <c r="AA82" s="80"/>
      <c r="AB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P82" s="80"/>
      <c r="AQ82" s="80"/>
      <c r="AR82" s="80"/>
      <c r="AS82" s="80"/>
      <c r="AT82" s="80"/>
      <c r="AV82" s="80"/>
    </row>
    <row r="83" spans="1:48" x14ac:dyDescent="0.25">
      <c r="A83" s="80"/>
      <c r="B83" s="80"/>
      <c r="C83" s="80"/>
      <c r="D83" s="80"/>
      <c r="E83" s="80"/>
      <c r="F83" s="80"/>
      <c r="I83" s="80"/>
      <c r="J83" s="80"/>
      <c r="K83" s="80"/>
      <c r="L83" s="80"/>
      <c r="M83" s="195"/>
      <c r="P83" s="80"/>
      <c r="Q83" s="80"/>
      <c r="R83" s="80"/>
      <c r="S83" s="122"/>
      <c r="U83" s="80"/>
      <c r="V83" s="80"/>
      <c r="W83" s="80"/>
      <c r="X83" s="80"/>
      <c r="Y83" s="80"/>
      <c r="Z83" s="80"/>
      <c r="AA83" s="80"/>
      <c r="AB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P83" s="80"/>
      <c r="AQ83" s="80"/>
      <c r="AR83" s="80"/>
      <c r="AS83" s="80"/>
      <c r="AT83" s="80"/>
      <c r="AV83" s="80"/>
    </row>
    <row r="84" spans="1:48" x14ac:dyDescent="0.25">
      <c r="A84" s="80"/>
      <c r="B84" s="80"/>
      <c r="C84" s="80"/>
      <c r="D84" s="80"/>
      <c r="E84" s="80"/>
      <c r="F84" s="80"/>
      <c r="I84" s="80"/>
      <c r="J84" s="80"/>
      <c r="K84" s="80"/>
      <c r="L84" s="80"/>
      <c r="M84" s="195"/>
      <c r="P84" s="80"/>
      <c r="Q84" s="80"/>
      <c r="R84" s="80"/>
      <c r="S84" s="122"/>
      <c r="U84" s="80"/>
      <c r="V84" s="80"/>
      <c r="W84" s="80"/>
      <c r="X84" s="80"/>
      <c r="Y84" s="80"/>
      <c r="Z84" s="80"/>
      <c r="AA84" s="80"/>
      <c r="AB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P84" s="80"/>
      <c r="AQ84" s="80"/>
      <c r="AR84" s="80"/>
      <c r="AS84" s="80"/>
      <c r="AT84" s="80"/>
      <c r="AV84" s="80"/>
    </row>
    <row r="85" spans="1:48" x14ac:dyDescent="0.25">
      <c r="A85" s="80"/>
      <c r="B85" s="80"/>
      <c r="C85" s="80"/>
      <c r="D85" s="80"/>
      <c r="E85" s="80"/>
      <c r="F85" s="80"/>
      <c r="I85" s="80"/>
      <c r="J85" s="80"/>
      <c r="K85" s="80"/>
      <c r="L85" s="80"/>
      <c r="M85" s="195"/>
      <c r="P85" s="80"/>
      <c r="Q85" s="80"/>
      <c r="R85" s="80"/>
      <c r="S85" s="122"/>
      <c r="U85" s="80"/>
      <c r="V85" s="80"/>
      <c r="W85" s="80"/>
      <c r="X85" s="80"/>
      <c r="Y85" s="80"/>
      <c r="Z85" s="80"/>
      <c r="AA85" s="80"/>
      <c r="AB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P85" s="80"/>
      <c r="AQ85" s="80"/>
      <c r="AR85" s="80"/>
      <c r="AS85" s="80"/>
      <c r="AT85" s="80"/>
      <c r="AV85" s="80"/>
    </row>
  </sheetData>
  <mergeCells count="21">
    <mergeCell ref="H27:M27"/>
    <mergeCell ref="J29:K29"/>
    <mergeCell ref="L29:M29"/>
    <mergeCell ref="T4:AB4"/>
    <mergeCell ref="AJ23:AO23"/>
    <mergeCell ref="T25:AB25"/>
    <mergeCell ref="AC25:AI25"/>
    <mergeCell ref="A2:F2"/>
    <mergeCell ref="T2:AB2"/>
    <mergeCell ref="A1:F1"/>
    <mergeCell ref="H1:M1"/>
    <mergeCell ref="N1:S1"/>
    <mergeCell ref="T1:AB1"/>
    <mergeCell ref="P39:Q39"/>
    <mergeCell ref="AC1:AI1"/>
    <mergeCell ref="AJ1:AO1"/>
    <mergeCell ref="AP1:AV1"/>
    <mergeCell ref="T3:AB3"/>
    <mergeCell ref="AP25:AV25"/>
    <mergeCell ref="AP26:AV26"/>
    <mergeCell ref="AE2:AG2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F69A2A716EC4B99C9E3F8E1FF17FD" ma:contentTypeVersion="4" ma:contentTypeDescription="Create a new document." ma:contentTypeScope="" ma:versionID="43c15add35678ae1530cd48e027b254d">
  <xsd:schema xmlns:xsd="http://www.w3.org/2001/XMLSchema" xmlns:xs="http://www.w3.org/2001/XMLSchema" xmlns:p="http://schemas.microsoft.com/office/2006/metadata/properties" xmlns:ns2="35b41bc8-0708-4014-8ee0-505ca0917cbf" targetNamespace="http://schemas.microsoft.com/office/2006/metadata/properties" ma:root="true" ma:fieldsID="04641cdcb4a0cbced6d4290d056bbef4" ns2:_="">
    <xsd:import namespace="35b41bc8-0708-4014-8ee0-505ca0917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41bc8-0708-4014-8ee0-505ca0917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93566E-6125-4955-A586-7808FB9BE157}"/>
</file>

<file path=customXml/itemProps2.xml><?xml version="1.0" encoding="utf-8"?>
<ds:datastoreItem xmlns:ds="http://schemas.openxmlformats.org/officeDocument/2006/customXml" ds:itemID="{5EB1DB98-87C3-4C16-B22D-8601AE36BE13}"/>
</file>

<file path=customXml/itemProps3.xml><?xml version="1.0" encoding="utf-8"?>
<ds:datastoreItem xmlns:ds="http://schemas.openxmlformats.org/officeDocument/2006/customXml" ds:itemID="{2F80F541-2D31-425C-8E3D-B3C9B6748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WCSU-Fall-2021</vt:lpstr>
      <vt:lpstr>'WCSU-Fall-2021'!Print_Area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User</cp:lastModifiedBy>
  <cp:lastPrinted>2021-09-22T19:35:11Z</cp:lastPrinted>
  <dcterms:created xsi:type="dcterms:W3CDTF">2005-01-24T22:28:28Z</dcterms:created>
  <dcterms:modified xsi:type="dcterms:W3CDTF">2021-11-01T20:10:55Z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ContentTypeId">
    <vt:lpwstr>0x010100732F69A2A716EC4B99C9E3F8E1FF17FD</vt:lpwstr>
  </property>
</Properties>
</file>