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Amanda/Desktop/microbiology_info_to_share_on_website/"/>
    </mc:Choice>
  </mc:AlternateContent>
  <xr:revisionPtr revIDLastSave="0" documentId="8_{CB42E4C1-83BC-414F-A697-7F2150B251E1}" xr6:coauthVersionLast="43" xr6:coauthVersionMax="43" xr10:uidLastSave="{00000000-0000-0000-0000-000000000000}"/>
  <bookViews>
    <workbookView xWindow="0" yWindow="440" windowWidth="25720" windowHeight="16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11" i="1" s="1"/>
  <c r="B8" i="1"/>
  <c r="B4" i="1"/>
  <c r="B12" i="1" l="1"/>
  <c r="B20" i="1" s="1"/>
  <c r="B9" i="1"/>
  <c r="B22" i="1" l="1"/>
  <c r="B21" i="1"/>
</calcChain>
</file>

<file path=xl/sharedStrings.xml><?xml version="1.0" encoding="utf-8"?>
<sst xmlns="http://schemas.openxmlformats.org/spreadsheetml/2006/main" count="21" uniqueCount="21">
  <si>
    <t>MudWatt™ Microbe Power Calculator</t>
  </si>
  <si>
    <t>Calculated Power (in microWatts)</t>
  </si>
  <si>
    <t>Your MudWatt's Power (in microWatts):</t>
  </si>
  <si>
    <t>Number of active electrogenic microbes in your MudWatt:</t>
  </si>
  <si>
    <t>Your Mudwatt's Current (in Amps):</t>
  </si>
  <si>
    <t>Average current per active electrogenic microbe (in Amps)*:</t>
  </si>
  <si>
    <t>Your Mudwatt's Current (in electrons per second):</t>
  </si>
  <si>
    <t>Average current per active electrogenic microbe (in electrons per second)*:</t>
  </si>
  <si>
    <t>*References:
- El-Naggar et al.  Electrical transport along bacterial nanowires from Shewanella oneidensis MR-1.  2010
- Mclean et al. Quantification of Electron Transfer Rates to a Solid Phase Electron Acceptor through the Stages of Biofilm Formation from Single Cells to Multicellular Communitie. 2009</t>
  </si>
  <si>
    <r>
      <rPr>
        <b/>
        <sz val="12"/>
        <color theme="9"/>
        <rFont val="Calibri"/>
        <family val="2"/>
        <scheme val="minor"/>
      </rPr>
      <t>Microbe Population Calculation:</t>
    </r>
    <r>
      <rPr>
        <sz val="11"/>
        <color theme="1"/>
        <rFont val="Calibri"/>
        <family val="2"/>
        <scheme val="minor"/>
      </rPr>
      <t xml:space="preserve">
Thanks to some fantastic research done in university labs*, we can now use your MudWatt's power value to estimate the number of active electron-donating microbes around your MudWatt's anode.  This is an estimation based on microbial respiration rates and electron-donation rates found in controlled laboratory experiments and is extrapolated to suit common conditions found in MudWatts.  The estimation is thought to be accurate within a factor of 2.</t>
    </r>
  </si>
  <si>
    <t>&lt;--This is the estimated number of electron-donating microbes around your MudWatt's anode.  These microbes are munching up the nutrients within your mud, each one donating about one million electrons per second to your anode!  Pretty powerful stuff!</t>
  </si>
  <si>
    <t>Number of Blinks per Minute:</t>
  </si>
  <si>
    <r>
      <rPr>
        <b/>
        <sz val="12"/>
        <color theme="9"/>
        <rFont val="Calibri"/>
        <family val="2"/>
        <scheme val="minor"/>
      </rPr>
      <t>Bonus:  Visualizing your population</t>
    </r>
    <r>
      <rPr>
        <sz val="11"/>
        <color theme="1"/>
        <rFont val="Calibri"/>
        <family val="2"/>
        <scheme val="minor"/>
      </rPr>
      <t xml:space="preserve">
Microbes are tiny!  In fact their bodies are stretch just a few millionths of a meter, or about one-tenth the thickness of a human hair.   However, microbes have strength in numbers -- really really big numbers.   Below you will find estimated distances that you would cover by lining up the microbes in </t>
    </r>
    <r>
      <rPr>
        <b/>
        <sz val="11"/>
        <color theme="1"/>
        <rFont val="Calibri"/>
        <family val="2"/>
        <scheme val="minor"/>
      </rPr>
      <t>your MudWatt</t>
    </r>
    <r>
      <rPr>
        <sz val="11"/>
        <color theme="1"/>
        <rFont val="Calibri"/>
        <family val="2"/>
        <scheme val="minor"/>
      </rPr>
      <t xml:space="preserve"> end-to-end, using the microbe population estimated above:</t>
    </r>
  </si>
  <si>
    <t>Estimated number of kilometers (km) travelled:</t>
  </si>
  <si>
    <t>Estimated number of miles (mi) travelled:</t>
  </si>
  <si>
    <t>Estimated number of football fields travelled:</t>
  </si>
  <si>
    <r>
      <t xml:space="preserve">&lt;--This is estimated from </t>
    </r>
    <r>
      <rPr>
        <b/>
        <i/>
        <sz val="11"/>
        <color rgb="FF7F7F7F"/>
        <rFont val="Calibri"/>
        <family val="2"/>
        <scheme val="minor"/>
      </rPr>
      <t xml:space="preserve">your MudWatt's </t>
    </r>
    <r>
      <rPr>
        <i/>
        <sz val="11"/>
        <color rgb="FF7F7F7F"/>
        <rFont val="Calibri"/>
        <family val="2"/>
        <scheme val="minor"/>
      </rPr>
      <t>microbe population found above.  Isn't that crazy, especially since our eyes can't even see single microbes?!</t>
    </r>
  </si>
  <si>
    <r>
      <t xml:space="preserve"> &lt;--Enter your value here </t>
    </r>
    <r>
      <rPr>
        <i/>
        <sz val="11"/>
        <color rgb="FF7F7F7F"/>
        <rFont val="Calibri"/>
        <family val="2"/>
        <scheme val="minor"/>
      </rPr>
      <t>(skip this step if you have the MudWatt Explorer App)</t>
    </r>
  </si>
  <si>
    <t xml:space="preserve"> &lt;--Enter your power value here</t>
  </si>
  <si>
    <r>
      <rPr>
        <b/>
        <sz val="12"/>
        <color theme="9"/>
        <rFont val="Calibri"/>
        <family val="2"/>
        <scheme val="minor"/>
      </rPr>
      <t>Power Calculation:</t>
    </r>
    <r>
      <rPr>
        <b/>
        <sz val="11"/>
        <color theme="1"/>
        <rFont val="Calibri"/>
        <family val="2"/>
        <scheme val="minor"/>
      </rPr>
      <t xml:space="preserve">
</t>
    </r>
    <r>
      <rPr>
        <sz val="11"/>
        <color theme="1"/>
        <rFont val="Calibri"/>
        <family val="2"/>
        <scheme val="minor"/>
      </rPr>
      <t xml:space="preserve">For calculating your MudWatt's power during blink mode, you can use the free MudWatt Explorer App available on iTunes or Google Play, or you'll need to count the number of blinks you see within one minute and enter it below*. </t>
    </r>
    <r>
      <rPr>
        <i/>
        <sz val="11"/>
        <color theme="1"/>
        <rFont val="Calibri"/>
        <family val="2"/>
        <scheme val="minor"/>
      </rPr>
      <t xml:space="preserve"> Note:  This power equation is only valid for MudWatts purchased after August 1st, 2014, which uses a blue (10uF) capacitor in Blinker Mode.</t>
    </r>
  </si>
  <si>
    <t xml:space="preserve"> 
* A big THANK YOU goes out to the folks at Science Buddies for characterizing the relationship between power and blink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</si>
</sst>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E+00"/>
    <numFmt numFmtId="166" formatCode="_(* #,##0_);_(* \(#,##0\);_(* &quot;-&quot;??_);_(@_)"/>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8"/>
      <color theme="1"/>
      <name val="Calibri"/>
      <family val="2"/>
      <scheme val="minor"/>
    </font>
    <font>
      <b/>
      <sz val="12"/>
      <color theme="9"/>
      <name val="Calibri"/>
      <family val="2"/>
      <scheme val="minor"/>
    </font>
    <font>
      <i/>
      <sz val="11"/>
      <color theme="1"/>
      <name val="Calibri"/>
      <family val="2"/>
      <scheme val="minor"/>
    </font>
    <font>
      <b/>
      <sz val="11"/>
      <color theme="5"/>
      <name val="Calibri"/>
      <family val="2"/>
      <scheme val="minor"/>
    </font>
    <font>
      <b/>
      <i/>
      <sz val="11"/>
      <color rgb="FF7F7F7F"/>
      <name val="Calibri"/>
      <family val="2"/>
      <scheme val="minor"/>
    </font>
    <font>
      <i/>
      <sz val="9"/>
      <color rgb="FF7F7F7F"/>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rgb="FF7F7F7F"/>
      </left>
      <right style="thin">
        <color theme="0" tint="-0.34998626667073579"/>
      </right>
      <top style="medium">
        <color indexed="64"/>
      </top>
      <bottom style="thin">
        <color rgb="FF7F7F7F"/>
      </bottom>
      <diagonal/>
    </border>
    <border>
      <left style="thin">
        <color rgb="FF7F7F7F"/>
      </left>
      <right style="thin">
        <color theme="0" tint="-0.34998626667073579"/>
      </right>
      <top style="thin">
        <color rgb="FF7F7F7F"/>
      </top>
      <bottom style="medium">
        <color indexed="64"/>
      </bottom>
      <diagonal/>
    </border>
    <border>
      <left style="medium">
        <color indexed="64"/>
      </left>
      <right/>
      <top/>
      <bottom/>
      <diagonal/>
    </border>
    <border>
      <left style="thin">
        <color rgb="FF7F7F7F"/>
      </left>
      <right style="thin">
        <color theme="0" tint="-0.34998626667073579"/>
      </right>
      <top/>
      <bottom/>
      <diagonal/>
    </border>
    <border>
      <left style="thin">
        <color rgb="FF7F7F7F"/>
      </left>
      <right style="thin">
        <color theme="0" tint="-0.34998626667073579"/>
      </right>
      <top style="thin">
        <color rgb="FF7F7F7F"/>
      </top>
      <bottom style="thin">
        <color rgb="FF7F7F7F"/>
      </bottom>
      <diagonal/>
    </border>
    <border>
      <left style="medium">
        <color theme="1" tint="4.9989318521683403E-2"/>
      </left>
      <right/>
      <top/>
      <bottom/>
      <diagonal/>
    </border>
    <border>
      <left/>
      <right style="medium">
        <color theme="1" tint="4.9989318521683403E-2"/>
      </right>
      <top/>
      <bottom/>
      <diagonal/>
    </border>
    <border>
      <left style="medium">
        <color theme="1" tint="4.9989318521683403E-2"/>
      </left>
      <right/>
      <top style="thin">
        <color rgb="FF7F7F7F"/>
      </top>
      <bottom style="thin">
        <color rgb="FF7F7F7F"/>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style="medium">
        <color theme="1" tint="4.9989318521683403E-2"/>
      </top>
      <bottom style="thin">
        <color theme="0" tint="-0.249977111117893"/>
      </bottom>
      <diagonal/>
    </border>
    <border>
      <left/>
      <right/>
      <top style="medium">
        <color theme="1" tint="4.9989318521683403E-2"/>
      </top>
      <bottom style="thin">
        <color theme="0" tint="-0.249977111117893"/>
      </bottom>
      <diagonal/>
    </border>
    <border>
      <left/>
      <right style="medium">
        <color theme="1" tint="4.9989318521683403E-2"/>
      </right>
      <top style="medium">
        <color theme="1" tint="4.9989318521683403E-2"/>
      </top>
      <bottom style="thin">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6" fillId="0" borderId="0" applyNumberFormat="0" applyFill="0" applyBorder="0" applyAlignment="0" applyProtection="0"/>
  </cellStyleXfs>
  <cellXfs count="45">
    <xf numFmtId="0" fontId="0" fillId="0" borderId="0" xfId="0"/>
    <xf numFmtId="0" fontId="0" fillId="0" borderId="0" xfId="0" applyNumberFormat="1"/>
    <xf numFmtId="0" fontId="2" fillId="2" borderId="3" xfId="2" applyBorder="1"/>
    <xf numFmtId="164" fontId="11" fillId="3" borderId="4" xfId="3" applyNumberFormat="1" applyFont="1" applyBorder="1"/>
    <xf numFmtId="165" fontId="5" fillId="3" borderId="6" xfId="4" applyNumberFormat="1" applyFont="1" applyBorder="1"/>
    <xf numFmtId="11" fontId="5" fillId="3" borderId="5" xfId="4" applyNumberFormat="1" applyFont="1" applyBorder="1"/>
    <xf numFmtId="165" fontId="5" fillId="3" borderId="8" xfId="4" applyNumberFormat="1" applyFont="1" applyBorder="1"/>
    <xf numFmtId="11" fontId="5" fillId="3" borderId="9" xfId="4" applyNumberFormat="1" applyFont="1" applyBorder="1"/>
    <xf numFmtId="166" fontId="11" fillId="3" borderId="4" xfId="1" applyNumberFormat="1" applyFont="1" applyFill="1" applyBorder="1" applyAlignment="1">
      <alignment horizontal="left" vertical="center"/>
    </xf>
    <xf numFmtId="0" fontId="7" fillId="0" borderId="10" xfId="0" applyFont="1" applyBorder="1"/>
    <xf numFmtId="0" fontId="4" fillId="3" borderId="12" xfId="4" applyBorder="1"/>
    <xf numFmtId="0" fontId="5" fillId="3" borderId="12" xfId="4" applyFont="1" applyBorder="1"/>
    <xf numFmtId="0" fontId="4" fillId="3" borderId="12" xfId="4" applyBorder="1" applyAlignment="1">
      <alignment horizontal="left" vertical="center"/>
    </xf>
    <xf numFmtId="164" fontId="4" fillId="3" borderId="3" xfId="4" applyNumberFormat="1" applyFont="1" applyBorder="1"/>
    <xf numFmtId="0" fontId="5" fillId="3" borderId="22" xfId="4" applyFont="1" applyBorder="1"/>
    <xf numFmtId="0" fontId="0" fillId="0" borderId="0" xfId="0" applyAlignment="1">
      <alignment vertical="top"/>
    </xf>
    <xf numFmtId="0" fontId="8" fillId="0" borderId="0" xfId="0" applyFont="1" applyBorder="1" applyAlignment="1">
      <alignment horizontal="left" vertical="center"/>
    </xf>
    <xf numFmtId="0" fontId="13" fillId="0" borderId="10" xfId="5" applyFont="1" applyBorder="1" applyAlignment="1">
      <alignment horizontal="left" vertical="top" wrapText="1"/>
    </xf>
    <xf numFmtId="0" fontId="13" fillId="0" borderId="0" xfId="5" applyFont="1" applyBorder="1" applyAlignment="1">
      <alignment horizontal="left" vertical="top" wrapText="1"/>
    </xf>
    <xf numFmtId="0" fontId="13" fillId="0" borderId="11" xfId="5" applyFont="1" applyBorder="1" applyAlignment="1">
      <alignment horizontal="left" vertical="top" wrapText="1"/>
    </xf>
    <xf numFmtId="0" fontId="12" fillId="0" borderId="7" xfId="5" applyFont="1" applyBorder="1" applyAlignment="1">
      <alignment horizontal="left" vertical="top" wrapText="1"/>
    </xf>
    <xf numFmtId="0" fontId="12" fillId="0" borderId="11" xfId="5" applyFont="1" applyBorder="1" applyAlignment="1">
      <alignment horizontal="left" vertical="top" wrapText="1"/>
    </xf>
    <xf numFmtId="0" fontId="12" fillId="0" borderId="0" xfId="5" applyFont="1" applyBorder="1" applyAlignment="1">
      <alignment horizontal="left" vertical="top"/>
    </xf>
    <xf numFmtId="0" fontId="12" fillId="0" borderId="11" xfId="5" applyFont="1" applyBorder="1" applyAlignment="1">
      <alignment horizontal="left" vertical="top"/>
    </xf>
    <xf numFmtId="0" fontId="0" fillId="0" borderId="10" xfId="0" applyBorder="1" applyAlignment="1">
      <alignment horizontal="center"/>
    </xf>
    <xf numFmtId="0" fontId="0" fillId="0" borderId="0" xfId="0" applyBorder="1" applyAlignment="1">
      <alignment horizontal="center"/>
    </xf>
    <xf numFmtId="0" fontId="6" fillId="0" borderId="0" xfId="5" applyFont="1" applyBorder="1" applyAlignment="1">
      <alignment horizontal="left" vertical="top" wrapText="1"/>
    </xf>
    <xf numFmtId="0" fontId="6" fillId="0" borderId="11" xfId="5"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7" xfId="0" applyBorder="1" applyAlignment="1">
      <alignment horizontal="center"/>
    </xf>
    <xf numFmtId="0" fontId="0" fillId="0" borderId="23" xfId="0" applyBorder="1" applyAlignment="1">
      <alignment horizontal="center"/>
    </xf>
    <xf numFmtId="0" fontId="6" fillId="0" borderId="0" xfId="5" applyBorder="1" applyAlignment="1">
      <alignment horizontal="left" vertical="top" wrapText="1"/>
    </xf>
    <xf numFmtId="0" fontId="6" fillId="0" borderId="23" xfId="5" applyBorder="1" applyAlignment="1">
      <alignment horizontal="left" vertical="top" wrapText="1"/>
    </xf>
    <xf numFmtId="0" fontId="6" fillId="0" borderId="25" xfId="5" applyBorder="1" applyAlignment="1">
      <alignment horizontal="left" vertical="top" wrapText="1"/>
    </xf>
    <xf numFmtId="0" fontId="6" fillId="0" borderId="26" xfId="5" applyBorder="1" applyAlignment="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cellXfs>
  <cellStyles count="6">
    <cellStyle name="Calculation" xfId="4" builtinId="22"/>
    <cellStyle name="Comma" xfId="1" builtinId="3"/>
    <cellStyle name="Explanatory Text" xfId="5" builtinId="53"/>
    <cellStyle name="Input" xfId="2" builtinId="20"/>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workbookViewId="0">
      <selection activeCell="A23" sqref="A23:B24"/>
    </sheetView>
  </sheetViews>
  <sheetFormatPr baseColWidth="10" defaultColWidth="8.83203125" defaultRowHeight="15" x14ac:dyDescent="0.2"/>
  <cols>
    <col min="1" max="1" width="61.83203125" customWidth="1"/>
    <col min="2" max="2" width="16.5" customWidth="1"/>
    <col min="3" max="3" width="27.5" customWidth="1"/>
    <col min="4" max="4" width="19" style="1" customWidth="1"/>
  </cols>
  <sheetData>
    <row r="1" spans="1:4" ht="34.75" customHeight="1" thickBot="1" x14ac:dyDescent="0.25">
      <c r="A1" s="16" t="s">
        <v>0</v>
      </c>
      <c r="B1" s="16"/>
      <c r="C1" s="16"/>
      <c r="D1" s="16"/>
    </row>
    <row r="2" spans="1:4" ht="79.75" customHeight="1" thickBot="1" x14ac:dyDescent="0.25">
      <c r="A2" s="39" t="s">
        <v>19</v>
      </c>
      <c r="B2" s="40"/>
      <c r="C2" s="41"/>
      <c r="D2" s="42"/>
    </row>
    <row r="3" spans="1:4" ht="16" thickBot="1" x14ac:dyDescent="0.25">
      <c r="A3" s="9" t="s">
        <v>11</v>
      </c>
      <c r="B3" s="2"/>
      <c r="C3" s="20" t="s">
        <v>17</v>
      </c>
      <c r="D3" s="21"/>
    </row>
    <row r="4" spans="1:4" ht="16" thickBot="1" x14ac:dyDescent="0.25">
      <c r="A4" s="10" t="s">
        <v>1</v>
      </c>
      <c r="B4" s="3">
        <f>B3/1.69</f>
        <v>0</v>
      </c>
      <c r="C4" s="20"/>
      <c r="D4" s="21"/>
    </row>
    <row r="5" spans="1:4" ht="45.5" customHeight="1" thickTop="1" thickBot="1" x14ac:dyDescent="0.25">
      <c r="A5" s="17" t="s">
        <v>20</v>
      </c>
      <c r="B5" s="18"/>
      <c r="C5" s="18"/>
      <c r="D5" s="19"/>
    </row>
    <row r="6" spans="1:4" s="15" customFormat="1" ht="90" customHeight="1" thickBot="1" x14ac:dyDescent="0.25">
      <c r="A6" s="43" t="s">
        <v>9</v>
      </c>
      <c r="B6" s="40"/>
      <c r="C6" s="40"/>
      <c r="D6" s="44"/>
    </row>
    <row r="7" spans="1:4" ht="16" thickBot="1" x14ac:dyDescent="0.25">
      <c r="A7" s="9" t="s">
        <v>2</v>
      </c>
      <c r="B7" s="2"/>
      <c r="C7" s="22" t="s">
        <v>18</v>
      </c>
      <c r="D7" s="23"/>
    </row>
    <row r="8" spans="1:4" x14ac:dyDescent="0.2">
      <c r="A8" s="11" t="s">
        <v>4</v>
      </c>
      <c r="B8" s="5">
        <f>B7/0.3*10^-6</f>
        <v>0</v>
      </c>
      <c r="C8" s="22"/>
      <c r="D8" s="23"/>
    </row>
    <row r="9" spans="1:4" x14ac:dyDescent="0.2">
      <c r="A9" s="11" t="s">
        <v>6</v>
      </c>
      <c r="B9" s="7">
        <f>B8*6241509750000000000</f>
        <v>0</v>
      </c>
      <c r="C9" s="22"/>
      <c r="D9" s="23"/>
    </row>
    <row r="10" spans="1:4" x14ac:dyDescent="0.2">
      <c r="A10" s="11" t="s">
        <v>7</v>
      </c>
      <c r="B10" s="6">
        <f>10^6</f>
        <v>1000000</v>
      </c>
      <c r="C10" s="22"/>
      <c r="D10" s="23"/>
    </row>
    <row r="11" spans="1:4" ht="16" thickBot="1" x14ac:dyDescent="0.25">
      <c r="A11" s="11" t="s">
        <v>5</v>
      </c>
      <c r="B11" s="4">
        <f>B10/6241509750000000000</f>
        <v>1.6021764605911255E-13</v>
      </c>
      <c r="C11" s="22"/>
      <c r="D11" s="23"/>
    </row>
    <row r="12" spans="1:4" ht="31.75" customHeight="1" thickBot="1" x14ac:dyDescent="0.25">
      <c r="A12" s="12" t="s">
        <v>3</v>
      </c>
      <c r="B12" s="8">
        <f>B8/B11</f>
        <v>0</v>
      </c>
      <c r="C12" s="26" t="s">
        <v>10</v>
      </c>
      <c r="D12" s="27"/>
    </row>
    <row r="13" spans="1:4" ht="16" thickTop="1" x14ac:dyDescent="0.2">
      <c r="A13" s="24"/>
      <c r="B13" s="25"/>
      <c r="C13" s="26"/>
      <c r="D13" s="27"/>
    </row>
    <row r="14" spans="1:4" x14ac:dyDescent="0.2">
      <c r="A14" s="24"/>
      <c r="B14" s="25"/>
      <c r="C14" s="26"/>
      <c r="D14" s="27"/>
    </row>
    <row r="15" spans="1:4" x14ac:dyDescent="0.2">
      <c r="A15" s="24"/>
      <c r="B15" s="25"/>
      <c r="C15" s="26"/>
      <c r="D15" s="27"/>
    </row>
    <row r="16" spans="1:4" ht="3.5" customHeight="1" x14ac:dyDescent="0.2">
      <c r="A16" s="24"/>
      <c r="B16" s="25"/>
      <c r="C16" s="26"/>
      <c r="D16" s="27"/>
    </row>
    <row r="17" spans="1:4" hidden="1" x14ac:dyDescent="0.2">
      <c r="A17" s="24"/>
      <c r="B17" s="25"/>
      <c r="C17" s="26"/>
      <c r="D17" s="27"/>
    </row>
    <row r="18" spans="1:4" ht="51" customHeight="1" thickBot="1" x14ac:dyDescent="0.25">
      <c r="A18" s="17" t="s">
        <v>8</v>
      </c>
      <c r="B18" s="18"/>
      <c r="C18" s="18"/>
      <c r="D18" s="19"/>
    </row>
    <row r="19" spans="1:4" ht="75.5" customHeight="1" thickBot="1" x14ac:dyDescent="0.25">
      <c r="A19" s="28" t="s">
        <v>12</v>
      </c>
      <c r="B19" s="29"/>
      <c r="C19" s="29"/>
      <c r="D19" s="30"/>
    </row>
    <row r="20" spans="1:4" ht="16" thickBot="1" x14ac:dyDescent="0.25">
      <c r="A20" s="14" t="s">
        <v>13</v>
      </c>
      <c r="B20" s="13">
        <f>B12*(2.5*10^-6)/1000</f>
        <v>0</v>
      </c>
      <c r="C20" s="31"/>
      <c r="D20" s="32"/>
    </row>
    <row r="21" spans="1:4" ht="16" thickBot="1" x14ac:dyDescent="0.25">
      <c r="A21" s="14" t="s">
        <v>14</v>
      </c>
      <c r="B21" s="13">
        <f>B20/1.6</f>
        <v>0</v>
      </c>
      <c r="C21" s="31"/>
      <c r="D21" s="32"/>
    </row>
    <row r="22" spans="1:4" ht="16" thickBot="1" x14ac:dyDescent="0.25">
      <c r="A22" s="14" t="s">
        <v>15</v>
      </c>
      <c r="B22" s="13">
        <f>B20/91.4*1000</f>
        <v>0</v>
      </c>
      <c r="C22" s="33" t="s">
        <v>16</v>
      </c>
      <c r="D22" s="34"/>
    </row>
    <row r="23" spans="1:4" x14ac:dyDescent="0.2">
      <c r="A23" s="31"/>
      <c r="B23" s="25"/>
      <c r="C23" s="33"/>
      <c r="D23" s="34"/>
    </row>
    <row r="24" spans="1:4" ht="16" thickBot="1" x14ac:dyDescent="0.25">
      <c r="A24" s="37"/>
      <c r="B24" s="38"/>
      <c r="C24" s="35"/>
      <c r="D24" s="36"/>
    </row>
  </sheetData>
  <mergeCells count="13">
    <mergeCell ref="A19:D19"/>
    <mergeCell ref="C20:D21"/>
    <mergeCell ref="C22:D24"/>
    <mergeCell ref="A23:B24"/>
    <mergeCell ref="A2:D2"/>
    <mergeCell ref="A6:D6"/>
    <mergeCell ref="A1:D1"/>
    <mergeCell ref="A18:D18"/>
    <mergeCell ref="A5:D5"/>
    <mergeCell ref="C3:D4"/>
    <mergeCell ref="C7:D11"/>
    <mergeCell ref="A13:B17"/>
    <mergeCell ref="C12:D1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Cooke</dc:creator>
  <cp:lastModifiedBy>Microsoft Office User</cp:lastModifiedBy>
  <dcterms:created xsi:type="dcterms:W3CDTF">2014-09-16T16:34:54Z</dcterms:created>
  <dcterms:modified xsi:type="dcterms:W3CDTF">2020-03-03T23:13:23Z</dcterms:modified>
</cp:coreProperties>
</file>